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7" sheetId="5" r:id="rId5"/>
  </sheets>
  <definedNames>
    <definedName name="_xlnm.Print_Area" localSheetId="3">'TOTAL-2'!$A$1:$I$34</definedName>
    <definedName name="_xlnm.Print_Area" localSheetId="4">'w17'!$G$1:$O$34</definedName>
  </definedNames>
  <calcPr fullCalcOnLoad="1"/>
</workbook>
</file>

<file path=xl/sharedStrings.xml><?xml version="1.0" encoding="utf-8"?>
<sst xmlns="http://schemas.openxmlformats.org/spreadsheetml/2006/main" count="701" uniqueCount="221">
  <si>
    <t>CALCULATION OF DAILY SUSPENDED SEDIMENT TRANSPORTATION</t>
  </si>
  <si>
    <t>Computed by...................................</t>
  </si>
  <si>
    <t>River...Nam Mae Soi...............................................................................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</si>
  <si>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</si>
  <si>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</si>
  <si>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</si>
  <si>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</si>
  <si>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</si>
  <si>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</si>
  <si>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</si>
  <si>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</si>
  <si>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</si>
  <si>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</si>
  <si>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</si>
  <si>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</si>
  <si>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</si>
  <si>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</si>
  <si>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</si>
  <si>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</si>
  <si>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</si>
  <si>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</si>
  <si>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</si>
  <si>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</si>
  <si>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</si>
  <si>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1, 3, 5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</si>
  <si>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</si>
  <si>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</si>
  <si>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</si>
  <si>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</si>
  <si>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</si>
  <si>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</si>
  <si>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</si>
  <si>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</si>
  <si>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</si>
  <si>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</si>
  <si>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</si>
  <si>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</si>
  <si>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</si>
  <si>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</si>
  <si>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</si>
  <si>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</si>
  <si>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</si>
  <si>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</si>
  <si>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</si>
  <si>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</si>
  <si>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</si>
  <si>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</si>
  <si>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97, 99, 101</t>
  </si>
  <si>
    <t>103, 105, 107</t>
  </si>
  <si>
    <t>109, 111, 113</t>
  </si>
  <si>
    <t>19 - 21</t>
  </si>
  <si>
    <t>22 - 24</t>
  </si>
  <si>
    <t>25, 27, 29</t>
  </si>
  <si>
    <t>7 - 9</t>
  </si>
  <si>
    <t>10 - 12</t>
  </si>
  <si>
    <t>13, 15, 17</t>
  </si>
  <si>
    <t>55 - 57</t>
  </si>
  <si>
    <t>58 - 60</t>
  </si>
  <si>
    <t>61, 63, 65</t>
  </si>
  <si>
    <t>31 - 33</t>
  </si>
  <si>
    <t>34 - 36</t>
  </si>
  <si>
    <t>37, 39, 41</t>
  </si>
  <si>
    <t>43 - 45</t>
  </si>
  <si>
    <t>46 - 48</t>
  </si>
  <si>
    <t>49, 51, 53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</si>
  <si>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</si>
  <si>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</si>
  <si>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</si>
  <si>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</si>
  <si>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</si>
  <si>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</si>
  <si>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</si>
  <si>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</si>
  <si>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103 - 105</t>
  </si>
  <si>
    <t>106 - 108</t>
  </si>
  <si>
    <t>115 - 117</t>
  </si>
  <si>
    <t>118 - 120</t>
  </si>
  <si>
    <t>121, 123, 125</t>
  </si>
  <si>
    <t>127 - 129</t>
  </si>
  <si>
    <t>130 - 132</t>
  </si>
  <si>
    <t>133, 135, 137</t>
  </si>
  <si>
    <t>1 - 3</t>
  </si>
  <si>
    <t>4 - 6</t>
  </si>
  <si>
    <t xml:space="preserve">79, 81, 83 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</si>
  <si>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</si>
  <si>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</si>
  <si>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</si>
  <si>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</si>
  <si>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</si>
  <si>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</si>
  <si>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</si>
  <si>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</si>
  <si>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</si>
  <si>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</si>
  <si>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</si>
  <si>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</si>
  <si>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</si>
  <si>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</si>
  <si>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</si>
  <si>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</si>
  <si>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</si>
  <si>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</si>
  <si>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</si>
  <si>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</si>
  <si>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</si>
  <si>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</si>
  <si>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</si>
  <si>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</si>
  <si>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</si>
  <si>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</si>
  <si>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</si>
  <si>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</si>
  <si>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</si>
  <si>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</si>
  <si>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Nam Mae Soi</t>
  </si>
  <si>
    <t>A.Chae Hom</t>
  </si>
  <si>
    <t>Zero Gage 292.000 M. m.s.l.</t>
  </si>
  <si>
    <t>79,81,83</t>
  </si>
  <si>
    <t>Computed by        Suntanee</t>
  </si>
  <si>
    <t>Checked by          Preecha</t>
  </si>
  <si>
    <t>1 - 2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</si>
  <si>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</si>
  <si>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</si>
  <si>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</si>
  <si>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</si>
  <si>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</si>
  <si>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</si>
  <si>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</si>
  <si>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</si>
  <si>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</si>
  <si>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</si>
  <si>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</si>
  <si>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</si>
  <si>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</si>
  <si>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</si>
  <si>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</si>
  <si>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 xml:space="preserve">16 - 18 </t>
  </si>
  <si>
    <t>58-60</t>
  </si>
  <si>
    <t>67-69</t>
  </si>
  <si>
    <t>70-72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</si>
  <si>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</si>
  <si>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</si>
  <si>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</si>
  <si>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</si>
  <si>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</si>
  <si>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</si>
  <si>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</si>
  <si>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</si>
  <si>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</si>
  <si>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</si>
  <si>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</si>
  <si>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</si>
  <si>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</si>
  <si>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</si>
  <si>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</si>
  <si>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79-81</t>
  </si>
  <si>
    <t>82-84</t>
  </si>
  <si>
    <t>85-87</t>
  </si>
  <si>
    <t>88-90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</si>
  <si>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</si>
  <si>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</si>
  <si>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</si>
  <si>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</si>
  <si>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</si>
  <si>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</si>
  <si>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</si>
  <si>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94-96</t>
  </si>
  <si>
    <t>97-99</t>
  </si>
  <si>
    <t>100-102</t>
  </si>
  <si>
    <t>103-105</t>
  </si>
  <si>
    <t>106-108</t>
  </si>
  <si>
    <t xml:space="preserve">  16-18</t>
  </si>
  <si>
    <t xml:space="preserve"> 19-21</t>
  </si>
  <si>
    <t xml:space="preserve"> 22-24</t>
  </si>
  <si>
    <t xml:space="preserve"> 25-27</t>
  </si>
  <si>
    <t>การคำนวณตะกอน สถานี   W.17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</si>
  <si>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</si>
  <si>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</si>
  <si>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</si>
  <si>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</si>
  <si>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</si>
  <si>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</si>
  <si>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</si>
  <si>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</si>
  <si>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</si>
  <si>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</si>
  <si>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</si>
  <si>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</si>
  <si>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</si>
  <si>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</si>
  <si>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</si>
  <si>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</si>
  <si>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</si>
  <si>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</si>
  <si>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</si>
  <si>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</si>
  <si>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</si>
  <si>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</si>
  <si>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</si>
  <si>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120-104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</si>
  <si>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</si>
  <si>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</si>
  <si>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</si>
  <si>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</si>
  <si>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</si>
  <si>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</si>
  <si>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</si>
  <si>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</si>
  <si>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</si>
  <si>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</si>
  <si>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</si>
  <si>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</si>
  <si>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</si>
  <si>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</si>
  <si>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</si>
  <si>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เม.ยไม่ได้สำรวจตะกอน</t>
  </si>
  <si>
    <t>พ.คไม่ได้สำรวจตะกอน</t>
  </si>
  <si>
    <r>
      <t>Drainage Area  726 Km.</t>
    </r>
    <r>
      <rPr>
        <vertAlign val="superscript"/>
        <sz val="14"/>
        <rFont val="DilleniaUPC"/>
        <family val="1"/>
      </rPr>
      <t>2</t>
    </r>
  </si>
  <si>
    <t xml:space="preserve">Station.....W.17.................................. Water year...1996-2015..... </t>
  </si>
  <si>
    <r>
      <t>Drainage Area..............726....................Km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</si>
  <si>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W.17  Water year 2018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</si>
</sst>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[$-41E]d\ mmmm\ yyyy"/>
    <numFmt numFmtId="198" formatCode="[$-107041E]d\ mmm\ yy;@"/>
    <numFmt numFmtId="199" formatCode="[$-101041E]d\ mmm\ yy;@"/>
    <numFmt numFmtId="200" formatCode="0.0000"/>
    <numFmt numFmtId="201" formatCode="mmm\-yyyy"/>
  </numFmts>
  <fonts count="6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.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 style="medium">
        <color indexed="10"/>
      </top>
      <bottom style="thin">
        <color indexed="31"/>
      </bottom>
    </border>
    <border>
      <left style="thin">
        <color indexed="31"/>
      </left>
      <right>
        <color indexed="63"/>
      </right>
      <top style="medium">
        <color indexed="10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2" applyFont="1">
      <alignment/>
      <protection/>
    </xf>
    <xf numFmtId="0" fontId="4" fillId="0" borderId="0" xfId="39" applyFont="1">
      <alignment/>
      <protection/>
    </xf>
    <xf numFmtId="191" fontId="4" fillId="0" borderId="0" xfId="39" applyNumberFormat="1" applyFont="1">
      <alignment/>
      <protection/>
    </xf>
    <xf numFmtId="191" fontId="4" fillId="0" borderId="0" xfId="52" applyNumberFormat="1" applyFont="1" applyBorder="1">
      <alignment/>
      <protection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1" fontId="4" fillId="0" borderId="13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4" xfId="50" applyNumberFormat="1" applyFont="1" applyFill="1" applyBorder="1" applyAlignment="1" applyProtection="1">
      <alignment horizontal="center" vertical="center" shrinkToFit="1"/>
      <protection/>
    </xf>
    <xf numFmtId="196" fontId="10" fillId="0" borderId="14" xfId="50" applyNumberFormat="1" applyFont="1" applyFill="1" applyBorder="1" applyAlignment="1" applyProtection="1">
      <alignment horizontal="center" vertical="center" wrapText="1"/>
      <protection/>
    </xf>
    <xf numFmtId="192" fontId="10" fillId="0" borderId="14" xfId="50" applyNumberFormat="1" applyFont="1" applyFill="1" applyBorder="1" applyAlignment="1" applyProtection="1">
      <alignment horizontal="center" vertical="center" wrapText="1"/>
      <protection/>
    </xf>
    <xf numFmtId="2" fontId="10" fillId="0" borderId="15" xfId="50" applyNumberFormat="1" applyFont="1" applyFill="1" applyBorder="1" applyAlignment="1" applyProtection="1">
      <alignment horizontal="center" vertical="center"/>
      <protection/>
    </xf>
    <xf numFmtId="0" fontId="10" fillId="0" borderId="16" xfId="50" applyFont="1" applyFill="1" applyBorder="1" applyAlignment="1" applyProtection="1">
      <alignment horizontal="center" vertical="center"/>
      <protection/>
    </xf>
    <xf numFmtId="0" fontId="10" fillId="0" borderId="17" xfId="50" applyFont="1" applyFill="1" applyBorder="1" applyAlignment="1" applyProtection="1">
      <alignment horizontal="center" vertical="center"/>
      <protection/>
    </xf>
    <xf numFmtId="196" fontId="10" fillId="0" borderId="15" xfId="50" applyNumberFormat="1" applyFont="1" applyFill="1" applyBorder="1" applyAlignment="1" applyProtection="1">
      <alignment horizontal="center" vertical="center" wrapText="1"/>
      <protection/>
    </xf>
    <xf numFmtId="192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8" xfId="50" applyNumberFormat="1" applyFont="1" applyFill="1" applyBorder="1" applyAlignment="1" applyProtection="1">
      <alignment horizontal="center" vertical="center"/>
      <protection/>
    </xf>
    <xf numFmtId="4" fontId="10" fillId="0" borderId="19" xfId="50" applyNumberFormat="1" applyFont="1" applyFill="1" applyBorder="1" applyAlignment="1" applyProtection="1">
      <alignment horizontal="center" vertical="center"/>
      <protection/>
    </xf>
    <xf numFmtId="4" fontId="10" fillId="0" borderId="20" xfId="50" applyNumberFormat="1" applyFont="1" applyFill="1" applyBorder="1" applyAlignment="1" applyProtection="1">
      <alignment horizontal="center" vertical="center"/>
      <protection/>
    </xf>
    <xf numFmtId="0" fontId="10" fillId="33" borderId="14" xfId="50" applyFont="1" applyFill="1" applyBorder="1" applyAlignment="1" applyProtection="1" quotePrefix="1">
      <alignment horizontal="center" vertical="center"/>
      <protection/>
    </xf>
    <xf numFmtId="2" fontId="10" fillId="33" borderId="14" xfId="50" applyNumberFormat="1" applyFont="1" applyFill="1" applyBorder="1" applyAlignment="1" applyProtection="1" quotePrefix="1">
      <alignment horizontal="center" vertical="center"/>
      <protection/>
    </xf>
    <xf numFmtId="0" fontId="10" fillId="33" borderId="21" xfId="50" applyFont="1" applyFill="1" applyBorder="1" applyAlignment="1" applyProtection="1" quotePrefix="1">
      <alignment horizontal="center" vertical="center"/>
      <protection/>
    </xf>
    <xf numFmtId="0" fontId="10" fillId="33" borderId="22" xfId="50" applyFont="1" applyFill="1" applyBorder="1" applyAlignment="1" applyProtection="1" quotePrefix="1">
      <alignment horizontal="center" vertical="center"/>
      <protection/>
    </xf>
    <xf numFmtId="196" fontId="10" fillId="33" borderId="14" xfId="50" applyNumberFormat="1" applyFont="1" applyFill="1" applyBorder="1" applyAlignment="1" applyProtection="1" quotePrefix="1">
      <alignment horizontal="center" vertical="center"/>
      <protection/>
    </xf>
    <xf numFmtId="192" fontId="10" fillId="33" borderId="14" xfId="50" applyNumberFormat="1" applyFont="1" applyFill="1" applyBorder="1" applyAlignment="1" applyProtection="1" quotePrefix="1">
      <alignment horizontal="center" vertical="center"/>
      <protection/>
    </xf>
    <xf numFmtId="193" fontId="10" fillId="33" borderId="14" xfId="50" applyNumberFormat="1" applyFont="1" applyFill="1" applyBorder="1" applyAlignment="1" applyProtection="1" quotePrefix="1">
      <alignment horizontal="center" vertical="center"/>
      <protection/>
    </xf>
    <xf numFmtId="4" fontId="10" fillId="33" borderId="21" xfId="50" applyNumberFormat="1" applyFont="1" applyFill="1" applyBorder="1" applyAlignment="1" applyProtection="1">
      <alignment horizontal="center" vertical="center"/>
      <protection/>
    </xf>
    <xf numFmtId="4" fontId="10" fillId="33" borderId="23" xfId="50" applyNumberFormat="1" applyFont="1" applyFill="1" applyBorder="1" applyAlignment="1" applyProtection="1">
      <alignment horizontal="center" vertical="center"/>
      <protection/>
    </xf>
    <xf numFmtId="4" fontId="10" fillId="33" borderId="22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0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194" fontId="14" fillId="0" borderId="0" xfId="40" applyNumberFormat="1" applyFont="1" applyAlignment="1">
      <alignment horizontal="center"/>
      <protection/>
    </xf>
    <xf numFmtId="2" fontId="15" fillId="0" borderId="0" xfId="40" applyNumberFormat="1" applyFont="1">
      <alignment/>
      <protection/>
    </xf>
    <xf numFmtId="0" fontId="0" fillId="0" borderId="0" xfId="40" applyFont="1" applyBorder="1" applyAlignment="1">
      <alignment horizontal="center"/>
      <protection/>
    </xf>
    <xf numFmtId="0" fontId="14" fillId="0" borderId="0" xfId="40" applyFont="1">
      <alignment/>
      <protection/>
    </xf>
    <xf numFmtId="0" fontId="13" fillId="0" borderId="0" xfId="40" applyFont="1" applyAlignment="1">
      <alignment horizontal="right" vertical="center"/>
      <protection/>
    </xf>
    <xf numFmtId="0" fontId="13" fillId="0" borderId="0" xfId="40" applyFont="1" applyAlignment="1">
      <alignment horizontal="center" vertical="center"/>
      <protection/>
    </xf>
    <xf numFmtId="0" fontId="13" fillId="0" borderId="0" xfId="40" applyFont="1" applyAlignment="1">
      <alignment horizontal="left" vertical="center"/>
      <protection/>
    </xf>
    <xf numFmtId="191" fontId="0" fillId="0" borderId="0" xfId="40" applyNumberFormat="1" applyFont="1" applyBorder="1" applyAlignment="1">
      <alignment horizontal="center"/>
      <protection/>
    </xf>
    <xf numFmtId="0" fontId="14" fillId="0" borderId="0" xfId="40" applyFont="1" applyAlignment="1">
      <alignment vertical="center"/>
      <protection/>
    </xf>
    <xf numFmtId="2" fontId="0" fillId="0" borderId="0" xfId="40" applyNumberFormat="1" applyFont="1" applyBorder="1" applyAlignment="1">
      <alignment horizontal="center"/>
      <protection/>
    </xf>
    <xf numFmtId="15" fontId="14" fillId="0" borderId="0" xfId="40" applyNumberFormat="1" applyFont="1">
      <alignment/>
      <protection/>
    </xf>
    <xf numFmtId="194" fontId="14" fillId="0" borderId="0" xfId="40" applyNumberFormat="1" applyFont="1">
      <alignment/>
      <protection/>
    </xf>
    <xf numFmtId="0" fontId="15" fillId="0" borderId="0" xfId="40" applyFont="1">
      <alignment/>
      <protection/>
    </xf>
    <xf numFmtId="191" fontId="10" fillId="0" borderId="0" xfId="49" applyNumberFormat="1" applyFont="1" applyBorder="1">
      <alignment/>
      <protection/>
    </xf>
    <xf numFmtId="0" fontId="0" fillId="0" borderId="0" xfId="40" applyFont="1" applyBorder="1" applyAlignment="1">
      <alignment horizontal="center" vertical="center"/>
      <protection/>
    </xf>
    <xf numFmtId="0" fontId="4" fillId="0" borderId="24" xfId="0" applyFont="1" applyBorder="1" applyAlignment="1" quotePrefix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91" fontId="4" fillId="0" borderId="0" xfId="52" applyNumberFormat="1" applyFont="1" applyFill="1" applyBorder="1">
      <alignment/>
      <protection/>
    </xf>
    <xf numFmtId="191" fontId="4" fillId="0" borderId="0" xfId="52" applyNumberFormat="1" applyFont="1" applyFill="1" applyBorder="1" applyAlignment="1">
      <alignment horizontal="right"/>
      <protection/>
    </xf>
    <xf numFmtId="191" fontId="4" fillId="0" borderId="0" xfId="52" applyNumberFormat="1" applyFont="1" applyBorder="1" applyAlignment="1">
      <alignment horizontal="right"/>
      <protection/>
    </xf>
    <xf numFmtId="0" fontId="4" fillId="0" borderId="0" xfId="39" applyFont="1" applyBorder="1">
      <alignment/>
      <protection/>
    </xf>
    <xf numFmtId="0" fontId="4" fillId="0" borderId="0" xfId="39" applyFont="1" applyBorder="1" applyAlignment="1">
      <alignment horizontal="center"/>
      <protection/>
    </xf>
    <xf numFmtId="191" fontId="4" fillId="0" borderId="0" xfId="39" applyNumberFormat="1" applyFont="1" applyBorder="1">
      <alignment/>
      <protection/>
    </xf>
    <xf numFmtId="191" fontId="4" fillId="0" borderId="0" xfId="39" applyNumberFormat="1" applyFont="1" applyBorder="1" applyAlignment="1">
      <alignment horizontal="right"/>
      <protection/>
    </xf>
    <xf numFmtId="191" fontId="4" fillId="0" borderId="0" xfId="0" applyNumberFormat="1" applyFont="1" applyBorder="1" applyAlignment="1">
      <alignment horizontal="right"/>
    </xf>
    <xf numFmtId="0" fontId="4" fillId="0" borderId="13" xfId="52" applyFont="1" applyBorder="1" applyAlignment="1">
      <alignment horizontal="center"/>
      <protection/>
    </xf>
    <xf numFmtId="191" fontId="4" fillId="0" borderId="13" xfId="52" applyNumberFormat="1" applyFont="1" applyFill="1" applyBorder="1">
      <alignment/>
      <protection/>
    </xf>
    <xf numFmtId="191" fontId="4" fillId="0" borderId="13" xfId="52" applyNumberFormat="1" applyFont="1" applyFill="1" applyBorder="1" applyAlignment="1">
      <alignment horizontal="right"/>
      <protection/>
    </xf>
    <xf numFmtId="191" fontId="4" fillId="0" borderId="13" xfId="52" applyNumberFormat="1" applyFont="1" applyBorder="1" applyAlignment="1">
      <alignment horizontal="right"/>
      <protection/>
    </xf>
    <xf numFmtId="191" fontId="4" fillId="0" borderId="13" xfId="52" applyNumberFormat="1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191" fontId="4" fillId="0" borderId="12" xfId="52" applyNumberFormat="1" applyFont="1" applyFill="1" applyBorder="1">
      <alignment/>
      <protection/>
    </xf>
    <xf numFmtId="191" fontId="4" fillId="0" borderId="12" xfId="52" applyNumberFormat="1" applyFont="1" applyFill="1" applyBorder="1" applyAlignment="1">
      <alignment horizontal="right"/>
      <protection/>
    </xf>
    <xf numFmtId="191" fontId="4" fillId="0" borderId="12" xfId="52" applyNumberFormat="1" applyFont="1" applyBorder="1" applyAlignment="1">
      <alignment horizontal="right"/>
      <protection/>
    </xf>
    <xf numFmtId="191" fontId="4" fillId="0" borderId="12" xfId="52" applyNumberFormat="1" applyFont="1" applyBorder="1">
      <alignment/>
      <protection/>
    </xf>
    <xf numFmtId="0" fontId="4" fillId="0" borderId="12" xfId="39" applyFont="1" applyBorder="1" applyAlignment="1">
      <alignment horizontal="center"/>
      <protection/>
    </xf>
    <xf numFmtId="191" fontId="4" fillId="0" borderId="12" xfId="39" applyNumberFormat="1" applyFont="1" applyBorder="1">
      <alignment/>
      <protection/>
    </xf>
    <xf numFmtId="191" fontId="4" fillId="0" borderId="12" xfId="39" applyNumberFormat="1" applyFont="1" applyBorder="1" applyAlignment="1">
      <alignment horizontal="right"/>
      <protection/>
    </xf>
    <xf numFmtId="0" fontId="4" fillId="0" borderId="13" xfId="39" applyFont="1" applyBorder="1" applyAlignment="1">
      <alignment horizontal="center"/>
      <protection/>
    </xf>
    <xf numFmtId="191" fontId="4" fillId="0" borderId="13" xfId="39" applyNumberFormat="1" applyFont="1" applyBorder="1">
      <alignment/>
      <protection/>
    </xf>
    <xf numFmtId="191" fontId="4" fillId="0" borderId="13" xfId="39" applyNumberFormat="1" applyFont="1" applyBorder="1" applyAlignment="1">
      <alignment horizontal="right"/>
      <protection/>
    </xf>
    <xf numFmtId="191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2" applyNumberFormat="1" applyFont="1" applyBorder="1">
      <alignment/>
      <protection/>
    </xf>
    <xf numFmtId="192" fontId="4" fillId="0" borderId="0" xfId="39" applyNumberFormat="1" applyFont="1" applyBorder="1">
      <alignment/>
      <protection/>
    </xf>
    <xf numFmtId="0" fontId="4" fillId="0" borderId="25" xfId="0" applyFont="1" applyBorder="1" applyAlignment="1">
      <alignment horizontal="center"/>
    </xf>
    <xf numFmtId="191" fontId="4" fillId="0" borderId="25" xfId="0" applyNumberFormat="1" applyFont="1" applyBorder="1" applyAlignment="1">
      <alignment/>
    </xf>
    <xf numFmtId="191" fontId="4" fillId="0" borderId="25" xfId="0" applyNumberFormat="1" applyFont="1" applyBorder="1" applyAlignment="1">
      <alignment horizontal="right"/>
    </xf>
    <xf numFmtId="191" fontId="4" fillId="0" borderId="25" xfId="39" applyNumberFormat="1" applyFont="1" applyBorder="1">
      <alignment/>
      <protection/>
    </xf>
    <xf numFmtId="191" fontId="4" fillId="0" borderId="26" xfId="0" applyNumberFormat="1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91" fontId="4" fillId="0" borderId="26" xfId="39" applyNumberFormat="1" applyFont="1" applyBorder="1">
      <alignment/>
      <protection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 quotePrefix="1">
      <alignment horizontal="center"/>
    </xf>
    <xf numFmtId="191" fontId="14" fillId="0" borderId="0" xfId="40" applyNumberFormat="1" applyFont="1">
      <alignment/>
      <protection/>
    </xf>
    <xf numFmtId="2" fontId="14" fillId="0" borderId="0" xfId="40" applyNumberFormat="1" applyFont="1">
      <alignment/>
      <protection/>
    </xf>
    <xf numFmtId="0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0" fontId="4" fillId="0" borderId="12" xfId="39" applyNumberFormat="1" applyFont="1" applyBorder="1" applyAlignment="1">
      <alignment horizontal="center"/>
      <protection/>
    </xf>
    <xf numFmtId="0" fontId="4" fillId="0" borderId="0" xfId="39" applyNumberFormat="1" applyFont="1" applyBorder="1" applyAlignment="1">
      <alignment horizontal="center"/>
      <protection/>
    </xf>
    <xf numFmtId="0" fontId="4" fillId="0" borderId="0" xfId="39" applyNumberFormat="1" applyFont="1" applyBorder="1" applyAlignment="1" quotePrefix="1">
      <alignment horizontal="center"/>
      <protection/>
    </xf>
    <xf numFmtId="0" fontId="4" fillId="0" borderId="13" xfId="39" applyNumberFormat="1" applyFont="1" applyBorder="1" applyAlignment="1">
      <alignment horizontal="center"/>
      <protection/>
    </xf>
    <xf numFmtId="0" fontId="4" fillId="0" borderId="12" xfId="52" applyNumberFormat="1" applyFont="1" applyBorder="1" applyAlignment="1">
      <alignment horizontal="center"/>
      <protection/>
    </xf>
    <xf numFmtId="0" fontId="4" fillId="0" borderId="0" xfId="52" applyNumberFormat="1" applyFont="1" applyBorder="1" applyAlignment="1" quotePrefix="1">
      <alignment horizontal="center"/>
      <protection/>
    </xf>
    <xf numFmtId="0" fontId="4" fillId="0" borderId="0" xfId="52" applyNumberFormat="1" applyFont="1" applyBorder="1" applyAlignment="1">
      <alignment horizontal="center"/>
      <protection/>
    </xf>
    <xf numFmtId="0" fontId="4" fillId="0" borderId="13" xfId="52" applyNumberFormat="1" applyFont="1" applyBorder="1" applyAlignment="1">
      <alignment horizontal="center"/>
      <protection/>
    </xf>
    <xf numFmtId="0" fontId="4" fillId="0" borderId="12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26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91" fontId="4" fillId="0" borderId="29" xfId="39" applyNumberFormat="1" applyFont="1" applyBorder="1">
      <alignment/>
      <protection/>
    </xf>
    <xf numFmtId="191" fontId="4" fillId="0" borderId="30" xfId="0" applyNumberFormat="1" applyFont="1" applyBorder="1" applyAlignment="1">
      <alignment horizontal="right"/>
    </xf>
    <xf numFmtId="191" fontId="4" fillId="0" borderId="31" xfId="39" applyNumberFormat="1" applyFont="1" applyBorder="1">
      <alignment/>
      <protection/>
    </xf>
    <xf numFmtId="191" fontId="4" fillId="0" borderId="32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99" fontId="5" fillId="0" borderId="0" xfId="0" applyNumberFormat="1" applyFont="1" applyAlignment="1">
      <alignment horizontal="centerContinuous"/>
    </xf>
    <xf numFmtId="199" fontId="4" fillId="0" borderId="0" xfId="0" applyNumberFormat="1" applyFont="1" applyAlignment="1">
      <alignment/>
    </xf>
    <xf numFmtId="199" fontId="4" fillId="0" borderId="33" xfId="0" applyNumberFormat="1" applyFont="1" applyBorder="1" applyAlignment="1">
      <alignment horizontal="center"/>
    </xf>
    <xf numFmtId="199" fontId="4" fillId="0" borderId="34" xfId="0" applyNumberFormat="1" applyFont="1" applyBorder="1" applyAlignment="1">
      <alignment horizontal="center"/>
    </xf>
    <xf numFmtId="199" fontId="4" fillId="0" borderId="35" xfId="0" applyNumberFormat="1" applyFont="1" applyBorder="1" applyAlignment="1" quotePrefix="1">
      <alignment horizontal="center"/>
    </xf>
    <xf numFmtId="199" fontId="4" fillId="0" borderId="26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6" xfId="0" applyFont="1" applyBorder="1" applyAlignment="1">
      <alignment horizontal="center"/>
    </xf>
    <xf numFmtId="199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0" fontId="4" fillId="0" borderId="36" xfId="0" applyNumberFormat="1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37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24" xfId="0" applyNumberFormat="1" applyFont="1" applyBorder="1" applyAlignment="1" quotePrefix="1">
      <alignment horizontal="center"/>
    </xf>
    <xf numFmtId="191" fontId="4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4" fillId="0" borderId="0" xfId="52" applyNumberFormat="1" applyFont="1" applyFill="1" applyBorder="1" quotePrefix="1">
      <alignment/>
      <protection/>
    </xf>
    <xf numFmtId="0" fontId="21" fillId="0" borderId="0" xfId="0" applyFont="1" applyAlignment="1">
      <alignment/>
    </xf>
    <xf numFmtId="0" fontId="20" fillId="0" borderId="14" xfId="51" applyFont="1" applyBorder="1" applyAlignment="1">
      <alignment horizontal="center"/>
      <protection/>
    </xf>
    <xf numFmtId="0" fontId="20" fillId="0" borderId="39" xfId="51" applyFont="1" applyBorder="1" applyAlignment="1">
      <alignment horizontal="center"/>
      <protection/>
    </xf>
    <xf numFmtId="0" fontId="20" fillId="34" borderId="39" xfId="51" applyFont="1" applyFill="1" applyBorder="1" applyAlignment="1">
      <alignment horizontal="center"/>
      <protection/>
    </xf>
    <xf numFmtId="0" fontId="20" fillId="0" borderId="4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34" borderId="0" xfId="51" applyFont="1" applyFill="1" applyBorder="1" applyAlignment="1">
      <alignment horizontal="center"/>
      <protection/>
    </xf>
    <xf numFmtId="0" fontId="20" fillId="0" borderId="15" xfId="51" applyFont="1" applyBorder="1" applyAlignment="1">
      <alignment horizontal="center"/>
      <protection/>
    </xf>
    <xf numFmtId="0" fontId="20" fillId="0" borderId="41" xfId="51" applyFont="1" applyBorder="1" applyAlignment="1">
      <alignment horizontal="center"/>
      <protection/>
    </xf>
    <xf numFmtId="0" fontId="20" fillId="34" borderId="41" xfId="51" applyFont="1" applyFill="1" applyBorder="1">
      <alignment/>
      <protection/>
    </xf>
    <xf numFmtId="199" fontId="0" fillId="0" borderId="42" xfId="51" applyNumberFormat="1" applyFont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200" fontId="0" fillId="0" borderId="42" xfId="51" applyNumberFormat="1" applyBorder="1">
      <alignment/>
      <protection/>
    </xf>
    <xf numFmtId="192" fontId="0" fillId="34" borderId="42" xfId="51" applyNumberFormat="1" applyFill="1" applyBorder="1">
      <alignment/>
      <protection/>
    </xf>
    <xf numFmtId="2" fontId="0" fillId="0" borderId="42" xfId="51" applyNumberFormat="1" applyBorder="1">
      <alignment/>
      <protection/>
    </xf>
    <xf numFmtId="2" fontId="0" fillId="0" borderId="43" xfId="51" applyNumberFormat="1" applyBorder="1">
      <alignment/>
      <protection/>
    </xf>
    <xf numFmtId="2" fontId="0" fillId="0" borderId="15" xfId="51" applyNumberFormat="1" applyBorder="1">
      <alignment/>
      <protection/>
    </xf>
    <xf numFmtId="199" fontId="20" fillId="0" borderId="14" xfId="51" applyNumberFormat="1" applyFont="1" applyBorder="1" applyAlignment="1">
      <alignment horizontal="center"/>
      <protection/>
    </xf>
    <xf numFmtId="199" fontId="20" fillId="0" borderId="40" xfId="51" applyNumberFormat="1" applyFont="1" applyBorder="1" applyAlignment="1">
      <alignment horizontal="center"/>
      <protection/>
    </xf>
    <xf numFmtId="199" fontId="20" fillId="0" borderId="40" xfId="51" applyNumberFormat="1" applyFont="1" applyBorder="1">
      <alignment/>
      <protection/>
    </xf>
    <xf numFmtId="199" fontId="20" fillId="0" borderId="15" xfId="51" applyNumberFormat="1" applyFont="1" applyBorder="1">
      <alignment/>
      <protection/>
    </xf>
    <xf numFmtId="199" fontId="0" fillId="0" borderId="42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00" fontId="20" fillId="0" borderId="14" xfId="51" applyNumberFormat="1" applyFont="1" applyBorder="1" applyAlignment="1">
      <alignment horizontal="center"/>
      <protection/>
    </xf>
    <xf numFmtId="200" fontId="20" fillId="0" borderId="39" xfId="51" applyNumberFormat="1" applyFont="1" applyBorder="1" applyAlignment="1">
      <alignment horizontal="center"/>
      <protection/>
    </xf>
    <xf numFmtId="200" fontId="20" fillId="0" borderId="40" xfId="51" applyNumberFormat="1" applyFont="1" applyBorder="1" applyAlignment="1">
      <alignment horizontal="center"/>
      <protection/>
    </xf>
    <xf numFmtId="200" fontId="20" fillId="0" borderId="0" xfId="51" applyNumberFormat="1" applyFont="1" applyBorder="1" applyAlignment="1">
      <alignment horizontal="center"/>
      <protection/>
    </xf>
    <xf numFmtId="200" fontId="20" fillId="0" borderId="15" xfId="51" applyNumberFormat="1" applyFont="1" applyBorder="1" applyAlignment="1">
      <alignment horizontal="center"/>
      <protection/>
    </xf>
    <xf numFmtId="200" fontId="20" fillId="0" borderId="41" xfId="51" applyNumberFormat="1" applyFont="1" applyBorder="1" applyAlignment="1">
      <alignment horizontal="center"/>
      <protection/>
    </xf>
    <xf numFmtId="200" fontId="0" fillId="0" borderId="42" xfId="0" applyNumberFormat="1" applyBorder="1" applyAlignment="1">
      <alignment/>
    </xf>
    <xf numFmtId="200" fontId="0" fillId="0" borderId="0" xfId="0" applyNumberFormat="1" applyAlignment="1">
      <alignment/>
    </xf>
    <xf numFmtId="2" fontId="20" fillId="0" borderId="44" xfId="51" applyNumberFormat="1" applyFont="1" applyBorder="1" applyAlignment="1">
      <alignment horizontal="center"/>
      <protection/>
    </xf>
    <xf numFmtId="2" fontId="20" fillId="0" borderId="14" xfId="51" applyNumberFormat="1" applyFont="1" applyBorder="1" applyAlignment="1">
      <alignment horizontal="center"/>
      <protection/>
    </xf>
    <xf numFmtId="2" fontId="20" fillId="0" borderId="45" xfId="51" applyNumberFormat="1" applyFont="1" applyBorder="1" applyAlignment="1">
      <alignment horizontal="center"/>
      <protection/>
    </xf>
    <xf numFmtId="2" fontId="20" fillId="0" borderId="40" xfId="51" applyNumberFormat="1" applyFont="1" applyBorder="1" applyAlignment="1">
      <alignment horizontal="center"/>
      <protection/>
    </xf>
    <xf numFmtId="2" fontId="20" fillId="0" borderId="45" xfId="51" applyNumberFormat="1" applyFont="1" applyBorder="1">
      <alignment/>
      <protection/>
    </xf>
    <xf numFmtId="2" fontId="20" fillId="0" borderId="40" xfId="51" applyNumberFormat="1" applyFont="1" applyBorder="1">
      <alignment/>
      <protection/>
    </xf>
    <xf numFmtId="2" fontId="20" fillId="0" borderId="46" xfId="5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47" xfId="0" applyFont="1" applyBorder="1" applyAlignment="1">
      <alignment horizontal="center"/>
    </xf>
    <xf numFmtId="199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/>
    </xf>
    <xf numFmtId="192" fontId="4" fillId="0" borderId="47" xfId="0" applyNumberFormat="1" applyFont="1" applyBorder="1" applyAlignment="1">
      <alignment/>
    </xf>
    <xf numFmtId="191" fontId="10" fillId="0" borderId="14" xfId="50" applyNumberFormat="1" applyFont="1" applyFill="1" applyBorder="1" applyAlignment="1">
      <alignment horizontal="right" vertical="center"/>
      <protection/>
    </xf>
    <xf numFmtId="0" fontId="10" fillId="33" borderId="14" xfId="50" applyFont="1" applyFill="1" applyBorder="1" applyAlignment="1">
      <alignment horizontal="center" vertical="center"/>
      <protection/>
    </xf>
    <xf numFmtId="193" fontId="10" fillId="0" borderId="14" xfId="49" applyNumberFormat="1" applyFont="1" applyBorder="1" applyAlignment="1">
      <alignment horizontal="right" vertical="center"/>
      <protection/>
    </xf>
    <xf numFmtId="191" fontId="10" fillId="0" borderId="40" xfId="50" applyNumberFormat="1" applyFont="1" applyFill="1" applyBorder="1" applyAlignment="1">
      <alignment horizontal="right" vertical="center"/>
      <protection/>
    </xf>
    <xf numFmtId="0" fontId="10" fillId="33" borderId="40" xfId="50" applyFont="1" applyFill="1" applyBorder="1" applyAlignment="1">
      <alignment horizontal="center" vertical="center"/>
      <protection/>
    </xf>
    <xf numFmtId="193" fontId="10" fillId="0" borderId="40" xfId="49" applyNumberFormat="1" applyFont="1" applyBorder="1" applyAlignment="1">
      <alignment horizontal="right" vertical="center"/>
      <protection/>
    </xf>
    <xf numFmtId="49" fontId="4" fillId="0" borderId="4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199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4" fillId="0" borderId="48" xfId="0" applyFont="1" applyBorder="1" applyAlignment="1">
      <alignment/>
    </xf>
    <xf numFmtId="49" fontId="4" fillId="0" borderId="48" xfId="0" applyNumberFormat="1" applyFont="1" applyBorder="1" applyAlignment="1">
      <alignment horizontal="center"/>
    </xf>
    <xf numFmtId="192" fontId="4" fillId="0" borderId="48" xfId="0" applyNumberFormat="1" applyFont="1" applyBorder="1" applyAlignment="1">
      <alignment/>
    </xf>
    <xf numFmtId="198" fontId="4" fillId="0" borderId="0" xfId="52" applyNumberFormat="1" applyFont="1" applyBorder="1">
      <alignment/>
      <protection/>
    </xf>
    <xf numFmtId="198" fontId="4" fillId="0" borderId="13" xfId="52" applyNumberFormat="1" applyFont="1" applyBorder="1">
      <alignment/>
      <protection/>
    </xf>
    <xf numFmtId="198" fontId="4" fillId="0" borderId="12" xfId="52" applyNumberFormat="1" applyFont="1" applyBorder="1">
      <alignment/>
      <protection/>
    </xf>
    <xf numFmtId="198" fontId="4" fillId="0" borderId="12" xfId="39" applyNumberFormat="1" applyFont="1" applyBorder="1">
      <alignment/>
      <protection/>
    </xf>
    <xf numFmtId="198" fontId="4" fillId="0" borderId="0" xfId="39" applyNumberFormat="1" applyFont="1" applyBorder="1">
      <alignment/>
      <protection/>
    </xf>
    <xf numFmtId="198" fontId="4" fillId="0" borderId="13" xfId="39" applyNumberFormat="1" applyFont="1" applyBorder="1">
      <alignment/>
      <protection/>
    </xf>
    <xf numFmtId="198" fontId="4" fillId="0" borderId="12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198" fontId="4" fillId="0" borderId="13" xfId="0" applyNumberFormat="1" applyFont="1" applyBorder="1" applyAlignment="1">
      <alignment/>
    </xf>
    <xf numFmtId="198" fontId="4" fillId="0" borderId="25" xfId="0" applyNumberFormat="1" applyFont="1" applyBorder="1" applyAlignment="1">
      <alignment/>
    </xf>
    <xf numFmtId="198" fontId="4" fillId="0" borderId="26" xfId="0" applyNumberFormat="1" applyFont="1" applyBorder="1" applyAlignment="1">
      <alignment/>
    </xf>
    <xf numFmtId="198" fontId="14" fillId="0" borderId="0" xfId="40" applyNumberFormat="1" applyFont="1" applyAlignment="1">
      <alignment horizontal="center"/>
      <protection/>
    </xf>
    <xf numFmtId="200" fontId="0" fillId="0" borderId="42" xfId="51" applyNumberFormat="1" applyFont="1" applyBorder="1">
      <alignment/>
      <protection/>
    </xf>
    <xf numFmtId="192" fontId="0" fillId="34" borderId="42" xfId="51" applyNumberFormat="1" applyFont="1" applyFill="1" applyBorder="1">
      <alignment/>
      <protection/>
    </xf>
    <xf numFmtId="2" fontId="0" fillId="0" borderId="42" xfId="51" applyNumberFormat="1" applyFont="1" applyBorder="1">
      <alignment/>
      <protection/>
    </xf>
    <xf numFmtId="0" fontId="0" fillId="0" borderId="42" xfId="51" applyFont="1" applyBorder="1" applyAlignment="1">
      <alignment horizontal="center"/>
      <protection/>
    </xf>
    <xf numFmtId="19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0" fontId="0" fillId="0" borderId="49" xfId="0" applyNumberFormat="1" applyBorder="1" applyAlignment="1">
      <alignment/>
    </xf>
    <xf numFmtId="200" fontId="0" fillId="0" borderId="49" xfId="51" applyNumberFormat="1" applyFont="1" applyBorder="1">
      <alignment/>
      <protection/>
    </xf>
    <xf numFmtId="192" fontId="0" fillId="34" borderId="49" xfId="51" applyNumberFormat="1" applyFont="1" applyFill="1" applyBorder="1">
      <alignment/>
      <protection/>
    </xf>
    <xf numFmtId="2" fontId="0" fillId="0" borderId="49" xfId="51" applyNumberFormat="1" applyFont="1" applyBorder="1">
      <alignment/>
      <protection/>
    </xf>
    <xf numFmtId="0" fontId="0" fillId="0" borderId="49" xfId="5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199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0" fontId="0" fillId="0" borderId="15" xfId="0" applyNumberFormat="1" applyBorder="1" applyAlignment="1">
      <alignment/>
    </xf>
    <xf numFmtId="200" fontId="0" fillId="0" borderId="15" xfId="51" applyNumberFormat="1" applyFont="1" applyBorder="1">
      <alignment/>
      <protection/>
    </xf>
    <xf numFmtId="192" fontId="0" fillId="34" borderId="15" xfId="51" applyNumberFormat="1" applyFont="1" applyFill="1" applyBorder="1">
      <alignment/>
      <protection/>
    </xf>
    <xf numFmtId="2" fontId="0" fillId="0" borderId="15" xfId="51" applyNumberFormat="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2" fontId="0" fillId="0" borderId="15" xfId="0" applyNumberFormat="1" applyBorder="1" applyAlignment="1">
      <alignment/>
    </xf>
    <xf numFmtId="19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0" fontId="0" fillId="0" borderId="50" xfId="0" applyNumberFormat="1" applyBorder="1" applyAlignment="1">
      <alignment/>
    </xf>
    <xf numFmtId="200" fontId="0" fillId="0" borderId="50" xfId="51" applyNumberFormat="1" applyFont="1" applyBorder="1">
      <alignment/>
      <protection/>
    </xf>
    <xf numFmtId="192" fontId="0" fillId="34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1" xfId="5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192" fontId="22" fillId="0" borderId="0" xfId="0" applyNumberFormat="1" applyFont="1" applyAlignment="1">
      <alignment/>
    </xf>
    <xf numFmtId="199" fontId="22" fillId="0" borderId="14" xfId="0" applyNumberFormat="1" applyFont="1" applyBorder="1" applyAlignment="1">
      <alignment/>
    </xf>
    <xf numFmtId="191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199" fontId="22" fillId="0" borderId="40" xfId="0" applyNumberFormat="1" applyFont="1" applyBorder="1" applyAlignment="1">
      <alignment/>
    </xf>
    <xf numFmtId="191" fontId="22" fillId="0" borderId="4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4" fillId="0" borderId="52" xfId="0" applyFont="1" applyBorder="1" applyAlignment="1">
      <alignment horizontal="center"/>
    </xf>
    <xf numFmtId="199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0" fontId="4" fillId="0" borderId="52" xfId="0" applyFont="1" applyBorder="1" applyAlignment="1">
      <alignment/>
    </xf>
    <xf numFmtId="49" fontId="4" fillId="0" borderId="52" xfId="0" applyNumberFormat="1" applyFont="1" applyBorder="1" applyAlignment="1">
      <alignment horizontal="center"/>
    </xf>
    <xf numFmtId="192" fontId="4" fillId="0" borderId="52" xfId="0" applyNumberFormat="1" applyFont="1" applyBorder="1" applyAlignment="1">
      <alignment/>
    </xf>
    <xf numFmtId="0" fontId="0" fillId="0" borderId="42" xfId="0" applyBorder="1" applyAlignment="1">
      <alignment/>
    </xf>
    <xf numFmtId="199" fontId="16" fillId="0" borderId="40" xfId="0" applyNumberFormat="1" applyFont="1" applyBorder="1" applyAlignment="1">
      <alignment/>
    </xf>
    <xf numFmtId="193" fontId="23" fillId="0" borderId="40" xfId="49" applyNumberFormat="1" applyFont="1" applyBorder="1" applyAlignment="1">
      <alignment horizontal="right" vertical="center"/>
      <protection/>
    </xf>
    <xf numFmtId="0" fontId="10" fillId="0" borderId="40" xfId="50" applyFont="1" applyBorder="1">
      <alignment/>
      <protection/>
    </xf>
    <xf numFmtId="0" fontId="12" fillId="0" borderId="39" xfId="50" applyFont="1" applyBorder="1">
      <alignment/>
      <protection/>
    </xf>
    <xf numFmtId="191" fontId="10" fillId="0" borderId="14" xfId="49" applyNumberFormat="1" applyFont="1" applyBorder="1" applyAlignment="1">
      <alignment horizontal="center" vertical="center"/>
      <protection/>
    </xf>
    <xf numFmtId="191" fontId="10" fillId="0" borderId="40" xfId="49" applyNumberFormat="1" applyFont="1" applyBorder="1" applyAlignment="1">
      <alignment horizontal="center" vertical="center"/>
      <protection/>
    </xf>
    <xf numFmtId="0" fontId="10" fillId="0" borderId="40" xfId="50" applyFont="1" applyBorder="1" applyAlignment="1">
      <alignment horizontal="center"/>
      <protection/>
    </xf>
    <xf numFmtId="0" fontId="16" fillId="0" borderId="4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9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0" fontId="0" fillId="0" borderId="53" xfId="0" applyNumberFormat="1" applyBorder="1" applyAlignment="1">
      <alignment/>
    </xf>
    <xf numFmtId="0" fontId="0" fillId="0" borderId="53" xfId="0" applyBorder="1" applyAlignment="1">
      <alignment/>
    </xf>
    <xf numFmtId="192" fontId="0" fillId="34" borderId="53" xfId="51" applyNumberFormat="1" applyFont="1" applyFill="1" applyBorder="1">
      <alignment/>
      <protection/>
    </xf>
    <xf numFmtId="2" fontId="0" fillId="0" borderId="53" xfId="0" applyNumberFormat="1" applyBorder="1" applyAlignment="1">
      <alignment/>
    </xf>
    <xf numFmtId="191" fontId="4" fillId="0" borderId="54" xfId="0" applyNumberFormat="1" applyFont="1" applyBorder="1" applyAlignment="1">
      <alignment horizontal="centerContinuous" vertical="center"/>
    </xf>
    <xf numFmtId="0" fontId="20" fillId="35" borderId="43" xfId="51" applyFont="1" applyFill="1" applyBorder="1" applyAlignment="1">
      <alignment horizontal="center"/>
      <protection/>
    </xf>
    <xf numFmtId="0" fontId="20" fillId="35" borderId="55" xfId="51" applyFont="1" applyFill="1" applyBorder="1" applyAlignment="1">
      <alignment horizontal="center"/>
      <protection/>
    </xf>
    <xf numFmtId="0" fontId="20" fillId="35" borderId="56" xfId="51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3" fontId="10" fillId="0" borderId="14" xfId="50" applyNumberFormat="1" applyFont="1" applyFill="1" applyBorder="1" applyAlignment="1" applyProtection="1">
      <alignment horizontal="center" vertical="center" textRotation="90"/>
      <protection/>
    </xf>
    <xf numFmtId="193" fontId="10" fillId="0" borderId="15" xfId="50" applyNumberFormat="1" applyFont="1" applyFill="1" applyBorder="1" applyAlignment="1" applyProtection="1">
      <alignment horizontal="center" vertical="center" textRotation="90"/>
      <protection/>
    </xf>
    <xf numFmtId="4" fontId="10" fillId="0" borderId="42" xfId="50" applyNumberFormat="1" applyFont="1" applyFill="1" applyBorder="1" applyAlignment="1" applyProtection="1">
      <alignment horizontal="center" vertical="center"/>
      <protection/>
    </xf>
    <xf numFmtId="193" fontId="10" fillId="0" borderId="42" xfId="50" applyNumberFormat="1" applyFont="1" applyFill="1" applyBorder="1" applyAlignment="1" applyProtection="1">
      <alignment horizontal="center"/>
      <protection/>
    </xf>
    <xf numFmtId="4" fontId="10" fillId="0" borderId="42" xfId="50" applyNumberFormat="1" applyFont="1" applyFill="1" applyBorder="1" applyAlignment="1" applyProtection="1">
      <alignment horizontal="center"/>
      <protection/>
    </xf>
    <xf numFmtId="0" fontId="10" fillId="0" borderId="14" xfId="50" applyFont="1" applyFill="1" applyBorder="1" applyAlignment="1" applyProtection="1">
      <alignment horizontal="center" vertical="center" textRotation="90"/>
      <protection/>
    </xf>
    <xf numFmtId="0" fontId="10" fillId="0" borderId="15" xfId="50" applyFont="1" applyFill="1" applyBorder="1" applyAlignment="1" applyProtection="1">
      <alignment horizontal="center" vertical="center" textRotation="90"/>
      <protection/>
    </xf>
    <xf numFmtId="0" fontId="10" fillId="0" borderId="42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0" fontId="10" fillId="0" borderId="42" xfId="50" applyFont="1" applyFill="1" applyBorder="1" applyAlignment="1" applyProtection="1">
      <alignment horizontal="center" vertical="center" textRotation="90"/>
      <protection/>
    </xf>
    <xf numFmtId="2" fontId="10" fillId="0" borderId="42" xfId="50" applyNumberFormat="1" applyFont="1" applyFill="1" applyBorder="1" applyAlignment="1" applyProtection="1">
      <alignment horizontal="left"/>
      <protection/>
    </xf>
    <xf numFmtId="192" fontId="10" fillId="0" borderId="42" xfId="50" applyNumberFormat="1" applyFont="1" applyFill="1" applyBorder="1" applyAlignment="1" applyProtection="1">
      <alignment/>
      <protection/>
    </xf>
    <xf numFmtId="192" fontId="10" fillId="0" borderId="42" xfId="50" applyNumberFormat="1" applyFont="1" applyFill="1" applyBorder="1" applyProtection="1">
      <alignment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9" fillId="0" borderId="56" xfId="50" applyNumberFormat="1" applyFont="1" applyFill="1" applyBorder="1" applyAlignment="1" applyProtection="1">
      <alignment horizontal="center"/>
      <protection/>
    </xf>
    <xf numFmtId="2" fontId="10" fillId="0" borderId="42" xfId="50" applyNumberFormat="1" applyFont="1" applyFill="1" applyBorder="1" applyAlignment="1" applyProtection="1">
      <alignment horizontal="center"/>
      <protection/>
    </xf>
    <xf numFmtId="192" fontId="10" fillId="0" borderId="42" xfId="50" applyNumberFormat="1" applyFont="1" applyFill="1" applyBorder="1" applyAlignment="1" applyProtection="1">
      <alignment horizontal="center"/>
      <protection/>
    </xf>
    <xf numFmtId="0" fontId="13" fillId="0" borderId="0" xfId="49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ook7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กติ_W17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575"/>
          <c:w val="0.79175"/>
          <c:h val="0.810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DATA!$D$610:$D$644</c:f>
              <c:numCache>
                <c:ptCount val="35"/>
                <c:pt idx="0">
                  <c:v>3.642</c:v>
                </c:pt>
                <c:pt idx="1">
                  <c:v>2.575</c:v>
                </c:pt>
                <c:pt idx="2">
                  <c:v>18.335</c:v>
                </c:pt>
                <c:pt idx="3">
                  <c:v>3.073</c:v>
                </c:pt>
                <c:pt idx="4">
                  <c:v>2.668</c:v>
                </c:pt>
                <c:pt idx="5">
                  <c:v>2.709</c:v>
                </c:pt>
                <c:pt idx="6">
                  <c:v>4.685</c:v>
                </c:pt>
                <c:pt idx="7">
                  <c:v>9.664</c:v>
                </c:pt>
                <c:pt idx="8">
                  <c:v>55.929</c:v>
                </c:pt>
                <c:pt idx="9">
                  <c:v>8.959</c:v>
                </c:pt>
                <c:pt idx="10">
                  <c:v>11.723</c:v>
                </c:pt>
                <c:pt idx="11">
                  <c:v>203.82</c:v>
                </c:pt>
                <c:pt idx="12">
                  <c:v>179.709</c:v>
                </c:pt>
                <c:pt idx="13">
                  <c:v>15.916</c:v>
                </c:pt>
                <c:pt idx="14">
                  <c:v>6.3</c:v>
                </c:pt>
                <c:pt idx="15">
                  <c:v>13.324</c:v>
                </c:pt>
                <c:pt idx="16">
                  <c:v>9.405</c:v>
                </c:pt>
                <c:pt idx="17">
                  <c:v>45.024</c:v>
                </c:pt>
                <c:pt idx="18">
                  <c:v>10.251</c:v>
                </c:pt>
                <c:pt idx="19">
                  <c:v>9.453</c:v>
                </c:pt>
                <c:pt idx="20">
                  <c:v>8.609</c:v>
                </c:pt>
                <c:pt idx="21">
                  <c:v>16.487</c:v>
                </c:pt>
                <c:pt idx="22">
                  <c:v>9.318</c:v>
                </c:pt>
                <c:pt idx="23">
                  <c:v>4.723</c:v>
                </c:pt>
                <c:pt idx="24">
                  <c:v>3.684</c:v>
                </c:pt>
                <c:pt idx="25">
                  <c:v>3.645</c:v>
                </c:pt>
                <c:pt idx="26">
                  <c:v>4.547</c:v>
                </c:pt>
                <c:pt idx="27">
                  <c:v>3.519</c:v>
                </c:pt>
                <c:pt idx="28">
                  <c:v>3.107</c:v>
                </c:pt>
                <c:pt idx="29">
                  <c:v>2.192</c:v>
                </c:pt>
                <c:pt idx="30">
                  <c:v>1.9</c:v>
                </c:pt>
                <c:pt idx="31">
                  <c:v>1.949</c:v>
                </c:pt>
                <c:pt idx="32">
                  <c:v>1.631</c:v>
                </c:pt>
                <c:pt idx="33">
                  <c:v>1.084</c:v>
                </c:pt>
                <c:pt idx="34">
                  <c:v>1.368</c:v>
                </c:pt>
              </c:numCache>
            </c:numRef>
          </c:xVal>
          <c:yVal>
            <c:numRef>
              <c:f>DATA!$G$610:$G$644</c:f>
              <c:numCache>
                <c:ptCount val="35"/>
                <c:pt idx="0">
                  <c:v>27.648169577280004</c:v>
                </c:pt>
                <c:pt idx="1">
                  <c:v>1.2015625680000002</c:v>
                </c:pt>
                <c:pt idx="2">
                  <c:v>277.62880820832004</c:v>
                </c:pt>
                <c:pt idx="3">
                  <c:v>0.064343899872</c:v>
                </c:pt>
                <c:pt idx="4">
                  <c:v>1.000486681344</c:v>
                </c:pt>
                <c:pt idx="5">
                  <c:v>12.574651717152001</c:v>
                </c:pt>
                <c:pt idx="6">
                  <c:v>30.91258633968</c:v>
                </c:pt>
                <c:pt idx="7">
                  <c:v>107.80656830668799</c:v>
                </c:pt>
                <c:pt idx="8">
                  <c:v>2236.2943175150403</c:v>
                </c:pt>
                <c:pt idx="9">
                  <c:v>62.75580395184001</c:v>
                </c:pt>
                <c:pt idx="10">
                  <c:v>140.48125377264</c:v>
                </c:pt>
                <c:pt idx="11">
                  <c:v>7222.401942220799</c:v>
                </c:pt>
                <c:pt idx="12">
                  <c:v>13394.274503574241</c:v>
                </c:pt>
                <c:pt idx="13">
                  <c:v>190.623811734144</c:v>
                </c:pt>
                <c:pt idx="14">
                  <c:v>20.741865177599998</c:v>
                </c:pt>
                <c:pt idx="15">
                  <c:v>807.833412655488</c:v>
                </c:pt>
                <c:pt idx="16">
                  <c:v>65.30061903551999</c:v>
                </c:pt>
                <c:pt idx="17">
                  <c:v>1336.5354085171205</c:v>
                </c:pt>
                <c:pt idx="18">
                  <c:v>48.23833407984</c:v>
                </c:pt>
                <c:pt idx="19">
                  <c:v>106.695819822528</c:v>
                </c:pt>
                <c:pt idx="20">
                  <c:v>60.49074813350401</c:v>
                </c:pt>
                <c:pt idx="21">
                  <c:v>303.661194195168</c:v>
                </c:pt>
                <c:pt idx="22">
                  <c:v>49.266131389056</c:v>
                </c:pt>
                <c:pt idx="23">
                  <c:v>14.514131449152002</c:v>
                </c:pt>
                <c:pt idx="24">
                  <c:v>14.780819602944</c:v>
                </c:pt>
                <c:pt idx="25">
                  <c:v>6.617140115040001</c:v>
                </c:pt>
                <c:pt idx="26">
                  <c:v>32.630351494176</c:v>
                </c:pt>
                <c:pt idx="27">
                  <c:v>15.776931453120001</c:v>
                </c:pt>
                <c:pt idx="28">
                  <c:v>7.222588772256001</c:v>
                </c:pt>
                <c:pt idx="29">
                  <c:v>7.07709330432</c:v>
                </c:pt>
                <c:pt idx="30">
                  <c:v>6.1592963328</c:v>
                </c:pt>
                <c:pt idx="31">
                  <c:v>7.368576691104001</c:v>
                </c:pt>
                <c:pt idx="32">
                  <c:v>6.922697193215999</c:v>
                </c:pt>
                <c:pt idx="33">
                  <c:v>2.854556898048</c:v>
                </c:pt>
                <c:pt idx="34">
                  <c:v>2.5219916559360005</c:v>
                </c:pt>
              </c:numCache>
            </c:numRef>
          </c:yVal>
          <c:smooth val="0"/>
        </c:ser>
        <c:axId val="25766281"/>
        <c:axId val="30569938"/>
      </c:scatterChart>
      <c:valAx>
        <c:axId val="2576628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569938"/>
        <c:crossesAt val="1"/>
        <c:crossBetween val="midCat"/>
        <c:dispUnits/>
      </c:valAx>
      <c:valAx>
        <c:axId val="3056993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7662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085"/>
          <c:w val="0.106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1"/>
          <c:w val="0.78975"/>
          <c:h val="0.85875"/>
        </c:manualLayout>
      </c:layout>
      <c:scatterChart>
        <c:scatterStyle val="lineMarker"/>
        <c:varyColors val="0"/>
        <c:ser>
          <c:idx val="1"/>
          <c:order val="0"/>
          <c:tx>
            <c:v>1996 - 2018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DATA!$D$9:$D$644</c:f>
              <c:numCache>
                <c:ptCount val="636"/>
                <c:pt idx="0">
                  <c:v>2.87</c:v>
                </c:pt>
                <c:pt idx="1">
                  <c:v>1.935</c:v>
                </c:pt>
                <c:pt idx="2">
                  <c:v>1.896</c:v>
                </c:pt>
                <c:pt idx="3">
                  <c:v>4.899</c:v>
                </c:pt>
                <c:pt idx="4">
                  <c:v>5.261</c:v>
                </c:pt>
                <c:pt idx="5">
                  <c:v>3.258</c:v>
                </c:pt>
                <c:pt idx="6">
                  <c:v>1.568</c:v>
                </c:pt>
                <c:pt idx="7">
                  <c:v>1.852</c:v>
                </c:pt>
                <c:pt idx="8">
                  <c:v>5.688</c:v>
                </c:pt>
                <c:pt idx="9">
                  <c:v>5.562</c:v>
                </c:pt>
                <c:pt idx="10">
                  <c:v>19.827</c:v>
                </c:pt>
                <c:pt idx="11">
                  <c:v>42.324</c:v>
                </c:pt>
                <c:pt idx="12">
                  <c:v>47.629</c:v>
                </c:pt>
                <c:pt idx="13">
                  <c:v>7.597</c:v>
                </c:pt>
                <c:pt idx="14">
                  <c:v>12.726</c:v>
                </c:pt>
                <c:pt idx="15">
                  <c:v>9.067</c:v>
                </c:pt>
                <c:pt idx="16">
                  <c:v>9.744</c:v>
                </c:pt>
                <c:pt idx="17">
                  <c:v>5.987</c:v>
                </c:pt>
                <c:pt idx="18">
                  <c:v>6.809</c:v>
                </c:pt>
                <c:pt idx="19">
                  <c:v>7.575</c:v>
                </c:pt>
                <c:pt idx="20">
                  <c:v>6.28</c:v>
                </c:pt>
                <c:pt idx="21">
                  <c:v>6.05</c:v>
                </c:pt>
                <c:pt idx="22">
                  <c:v>4.9</c:v>
                </c:pt>
                <c:pt idx="23">
                  <c:v>2.32</c:v>
                </c:pt>
                <c:pt idx="24">
                  <c:v>1.84</c:v>
                </c:pt>
                <c:pt idx="25">
                  <c:v>1.2</c:v>
                </c:pt>
                <c:pt idx="26">
                  <c:v>2.32</c:v>
                </c:pt>
                <c:pt idx="27">
                  <c:v>2.16</c:v>
                </c:pt>
                <c:pt idx="28">
                  <c:v>1.2</c:v>
                </c:pt>
                <c:pt idx="29">
                  <c:v>3.64</c:v>
                </c:pt>
                <c:pt idx="30">
                  <c:v>2.48</c:v>
                </c:pt>
                <c:pt idx="31">
                  <c:v>0.94</c:v>
                </c:pt>
                <c:pt idx="32">
                  <c:v>0.952</c:v>
                </c:pt>
                <c:pt idx="33">
                  <c:v>1.923</c:v>
                </c:pt>
                <c:pt idx="34">
                  <c:v>1.766</c:v>
                </c:pt>
                <c:pt idx="35">
                  <c:v>2.248</c:v>
                </c:pt>
                <c:pt idx="36">
                  <c:v>5.784</c:v>
                </c:pt>
                <c:pt idx="37">
                  <c:v>1.987</c:v>
                </c:pt>
                <c:pt idx="38">
                  <c:v>0.589</c:v>
                </c:pt>
                <c:pt idx="39">
                  <c:v>0.371</c:v>
                </c:pt>
                <c:pt idx="40">
                  <c:v>0.418</c:v>
                </c:pt>
                <c:pt idx="41">
                  <c:v>31.131</c:v>
                </c:pt>
                <c:pt idx="42">
                  <c:v>3.462</c:v>
                </c:pt>
                <c:pt idx="43">
                  <c:v>3.023</c:v>
                </c:pt>
                <c:pt idx="44">
                  <c:v>10.743</c:v>
                </c:pt>
                <c:pt idx="45">
                  <c:v>8.955</c:v>
                </c:pt>
                <c:pt idx="46">
                  <c:v>4.131</c:v>
                </c:pt>
                <c:pt idx="47">
                  <c:v>29.497</c:v>
                </c:pt>
                <c:pt idx="48">
                  <c:v>19.201</c:v>
                </c:pt>
                <c:pt idx="49">
                  <c:v>5.927</c:v>
                </c:pt>
                <c:pt idx="50">
                  <c:v>5.905</c:v>
                </c:pt>
                <c:pt idx="51">
                  <c:v>4.149</c:v>
                </c:pt>
                <c:pt idx="52">
                  <c:v>3.638</c:v>
                </c:pt>
                <c:pt idx="53">
                  <c:v>1.072</c:v>
                </c:pt>
                <c:pt idx="54">
                  <c:v>0.571</c:v>
                </c:pt>
                <c:pt idx="55">
                  <c:v>0.077</c:v>
                </c:pt>
                <c:pt idx="56">
                  <c:v>0.248</c:v>
                </c:pt>
                <c:pt idx="57">
                  <c:v>2.366</c:v>
                </c:pt>
                <c:pt idx="58">
                  <c:v>2.442</c:v>
                </c:pt>
                <c:pt idx="59">
                  <c:v>0.156</c:v>
                </c:pt>
                <c:pt idx="60">
                  <c:v>0.332</c:v>
                </c:pt>
                <c:pt idx="61">
                  <c:v>0.774</c:v>
                </c:pt>
                <c:pt idx="62">
                  <c:v>1.024</c:v>
                </c:pt>
                <c:pt idx="63">
                  <c:v>0.846</c:v>
                </c:pt>
                <c:pt idx="64">
                  <c:v>13.128</c:v>
                </c:pt>
                <c:pt idx="65">
                  <c:v>13.609</c:v>
                </c:pt>
                <c:pt idx="66">
                  <c:v>4.447</c:v>
                </c:pt>
                <c:pt idx="67">
                  <c:v>27.003</c:v>
                </c:pt>
                <c:pt idx="68">
                  <c:v>6.696</c:v>
                </c:pt>
                <c:pt idx="69">
                  <c:v>3.527</c:v>
                </c:pt>
                <c:pt idx="70">
                  <c:v>1.075</c:v>
                </c:pt>
                <c:pt idx="71">
                  <c:v>3.552</c:v>
                </c:pt>
                <c:pt idx="72">
                  <c:v>1.24</c:v>
                </c:pt>
                <c:pt idx="73">
                  <c:v>1.082</c:v>
                </c:pt>
                <c:pt idx="74">
                  <c:v>2.267</c:v>
                </c:pt>
                <c:pt idx="75">
                  <c:v>2.075</c:v>
                </c:pt>
                <c:pt idx="76">
                  <c:v>0.386</c:v>
                </c:pt>
                <c:pt idx="77">
                  <c:v>0.319</c:v>
                </c:pt>
                <c:pt idx="78">
                  <c:v>0.312</c:v>
                </c:pt>
                <c:pt idx="79">
                  <c:v>0.195</c:v>
                </c:pt>
                <c:pt idx="80">
                  <c:v>5.701</c:v>
                </c:pt>
                <c:pt idx="81">
                  <c:v>8.927</c:v>
                </c:pt>
                <c:pt idx="82">
                  <c:v>4.573</c:v>
                </c:pt>
                <c:pt idx="83">
                  <c:v>2.204</c:v>
                </c:pt>
                <c:pt idx="84">
                  <c:v>3.189</c:v>
                </c:pt>
                <c:pt idx="85">
                  <c:v>2.885</c:v>
                </c:pt>
                <c:pt idx="86">
                  <c:v>1.426</c:v>
                </c:pt>
                <c:pt idx="87">
                  <c:v>0.805</c:v>
                </c:pt>
                <c:pt idx="88">
                  <c:v>2.462</c:v>
                </c:pt>
                <c:pt idx="89">
                  <c:v>13.983</c:v>
                </c:pt>
                <c:pt idx="90">
                  <c:v>10.572</c:v>
                </c:pt>
                <c:pt idx="91">
                  <c:v>13.417</c:v>
                </c:pt>
                <c:pt idx="92">
                  <c:v>57.758</c:v>
                </c:pt>
                <c:pt idx="93">
                  <c:v>41.219</c:v>
                </c:pt>
                <c:pt idx="94">
                  <c:v>5.473</c:v>
                </c:pt>
                <c:pt idx="95">
                  <c:v>14.065</c:v>
                </c:pt>
                <c:pt idx="96">
                  <c:v>5.853</c:v>
                </c:pt>
                <c:pt idx="97">
                  <c:v>51.896</c:v>
                </c:pt>
                <c:pt idx="98">
                  <c:v>7.607</c:v>
                </c:pt>
                <c:pt idx="99">
                  <c:v>5.77</c:v>
                </c:pt>
                <c:pt idx="100">
                  <c:v>4.702</c:v>
                </c:pt>
                <c:pt idx="101">
                  <c:v>3.451</c:v>
                </c:pt>
                <c:pt idx="102">
                  <c:v>2.862</c:v>
                </c:pt>
                <c:pt idx="103">
                  <c:v>1.472</c:v>
                </c:pt>
                <c:pt idx="104">
                  <c:v>1.056</c:v>
                </c:pt>
                <c:pt idx="105">
                  <c:v>0.611</c:v>
                </c:pt>
                <c:pt idx="106">
                  <c:v>1.994</c:v>
                </c:pt>
                <c:pt idx="107">
                  <c:v>8.315</c:v>
                </c:pt>
                <c:pt idx="108">
                  <c:v>14.872</c:v>
                </c:pt>
                <c:pt idx="109">
                  <c:v>6.297</c:v>
                </c:pt>
                <c:pt idx="110">
                  <c:v>5.867</c:v>
                </c:pt>
                <c:pt idx="111">
                  <c:v>4.456</c:v>
                </c:pt>
                <c:pt idx="112">
                  <c:v>4.283</c:v>
                </c:pt>
                <c:pt idx="113">
                  <c:v>3.315</c:v>
                </c:pt>
                <c:pt idx="114">
                  <c:v>7.845</c:v>
                </c:pt>
                <c:pt idx="115">
                  <c:v>4.949</c:v>
                </c:pt>
                <c:pt idx="116">
                  <c:v>15.241</c:v>
                </c:pt>
                <c:pt idx="117">
                  <c:v>2.92</c:v>
                </c:pt>
                <c:pt idx="118">
                  <c:v>32.722</c:v>
                </c:pt>
                <c:pt idx="119">
                  <c:v>37.78</c:v>
                </c:pt>
                <c:pt idx="120">
                  <c:v>6.348</c:v>
                </c:pt>
                <c:pt idx="121">
                  <c:v>19.357</c:v>
                </c:pt>
                <c:pt idx="122">
                  <c:v>20.708</c:v>
                </c:pt>
                <c:pt idx="123">
                  <c:v>5.531</c:v>
                </c:pt>
                <c:pt idx="124">
                  <c:v>14.686</c:v>
                </c:pt>
                <c:pt idx="125">
                  <c:v>24.053</c:v>
                </c:pt>
                <c:pt idx="126">
                  <c:v>6.234</c:v>
                </c:pt>
                <c:pt idx="127">
                  <c:v>5.279</c:v>
                </c:pt>
                <c:pt idx="128">
                  <c:v>4.61</c:v>
                </c:pt>
                <c:pt idx="129">
                  <c:v>2.788</c:v>
                </c:pt>
                <c:pt idx="130">
                  <c:v>2.023</c:v>
                </c:pt>
                <c:pt idx="131">
                  <c:v>2.083</c:v>
                </c:pt>
                <c:pt idx="132">
                  <c:v>2.017</c:v>
                </c:pt>
                <c:pt idx="133">
                  <c:v>1.34</c:v>
                </c:pt>
                <c:pt idx="134">
                  <c:v>0.991</c:v>
                </c:pt>
                <c:pt idx="135">
                  <c:v>0.862</c:v>
                </c:pt>
                <c:pt idx="136">
                  <c:v>0.653</c:v>
                </c:pt>
                <c:pt idx="137">
                  <c:v>0.574</c:v>
                </c:pt>
                <c:pt idx="138">
                  <c:v>5.734</c:v>
                </c:pt>
                <c:pt idx="139">
                  <c:v>1.286</c:v>
                </c:pt>
                <c:pt idx="140">
                  <c:v>0.749</c:v>
                </c:pt>
                <c:pt idx="141">
                  <c:v>0.707</c:v>
                </c:pt>
                <c:pt idx="142">
                  <c:v>0.363</c:v>
                </c:pt>
                <c:pt idx="143">
                  <c:v>0.385</c:v>
                </c:pt>
                <c:pt idx="144">
                  <c:v>9.597</c:v>
                </c:pt>
                <c:pt idx="145">
                  <c:v>5.045</c:v>
                </c:pt>
                <c:pt idx="146">
                  <c:v>5.78</c:v>
                </c:pt>
                <c:pt idx="147">
                  <c:v>3.311</c:v>
                </c:pt>
                <c:pt idx="148">
                  <c:v>0.701</c:v>
                </c:pt>
                <c:pt idx="149">
                  <c:v>1.414</c:v>
                </c:pt>
                <c:pt idx="150">
                  <c:v>3.141</c:v>
                </c:pt>
                <c:pt idx="151">
                  <c:v>28.994</c:v>
                </c:pt>
                <c:pt idx="152">
                  <c:v>30.881</c:v>
                </c:pt>
                <c:pt idx="153">
                  <c:v>66.294</c:v>
                </c:pt>
                <c:pt idx="154">
                  <c:v>4.488</c:v>
                </c:pt>
                <c:pt idx="155">
                  <c:v>15.145</c:v>
                </c:pt>
                <c:pt idx="156">
                  <c:v>51.506</c:v>
                </c:pt>
                <c:pt idx="157">
                  <c:v>14.721</c:v>
                </c:pt>
                <c:pt idx="158">
                  <c:v>5.691</c:v>
                </c:pt>
                <c:pt idx="159">
                  <c:v>5.553</c:v>
                </c:pt>
                <c:pt idx="160">
                  <c:v>6.98</c:v>
                </c:pt>
                <c:pt idx="161">
                  <c:v>9.382</c:v>
                </c:pt>
                <c:pt idx="162">
                  <c:v>6.75</c:v>
                </c:pt>
                <c:pt idx="163">
                  <c:v>5.124</c:v>
                </c:pt>
                <c:pt idx="164">
                  <c:v>4.697</c:v>
                </c:pt>
                <c:pt idx="165">
                  <c:v>3.078</c:v>
                </c:pt>
                <c:pt idx="166">
                  <c:v>3.091</c:v>
                </c:pt>
                <c:pt idx="167">
                  <c:v>1.699</c:v>
                </c:pt>
                <c:pt idx="168">
                  <c:v>1.993</c:v>
                </c:pt>
                <c:pt idx="169">
                  <c:v>2.425</c:v>
                </c:pt>
                <c:pt idx="170">
                  <c:v>1.887</c:v>
                </c:pt>
                <c:pt idx="171">
                  <c:v>1.147</c:v>
                </c:pt>
                <c:pt idx="172">
                  <c:v>1.712</c:v>
                </c:pt>
                <c:pt idx="173">
                  <c:v>1.769</c:v>
                </c:pt>
                <c:pt idx="174">
                  <c:v>1.176</c:v>
                </c:pt>
                <c:pt idx="175">
                  <c:v>1.067</c:v>
                </c:pt>
                <c:pt idx="176">
                  <c:v>0.92</c:v>
                </c:pt>
                <c:pt idx="177">
                  <c:v>0.531</c:v>
                </c:pt>
                <c:pt idx="178">
                  <c:v>0.317</c:v>
                </c:pt>
                <c:pt idx="179">
                  <c:v>8.576</c:v>
                </c:pt>
                <c:pt idx="180">
                  <c:v>20.58</c:v>
                </c:pt>
                <c:pt idx="181">
                  <c:v>9.446</c:v>
                </c:pt>
                <c:pt idx="182">
                  <c:v>3.124</c:v>
                </c:pt>
                <c:pt idx="183">
                  <c:v>5.4</c:v>
                </c:pt>
                <c:pt idx="184">
                  <c:v>0.76</c:v>
                </c:pt>
                <c:pt idx="185">
                  <c:v>4.098</c:v>
                </c:pt>
                <c:pt idx="186">
                  <c:v>2.487</c:v>
                </c:pt>
                <c:pt idx="187">
                  <c:v>3.319</c:v>
                </c:pt>
                <c:pt idx="188">
                  <c:v>3.182</c:v>
                </c:pt>
                <c:pt idx="189">
                  <c:v>30.933</c:v>
                </c:pt>
                <c:pt idx="190">
                  <c:v>71.642</c:v>
                </c:pt>
                <c:pt idx="191">
                  <c:v>2.24</c:v>
                </c:pt>
                <c:pt idx="192">
                  <c:v>1.115</c:v>
                </c:pt>
                <c:pt idx="193">
                  <c:v>0.855</c:v>
                </c:pt>
                <c:pt idx="194">
                  <c:v>4.587</c:v>
                </c:pt>
                <c:pt idx="195">
                  <c:v>11.356</c:v>
                </c:pt>
                <c:pt idx="196">
                  <c:v>4.498</c:v>
                </c:pt>
                <c:pt idx="197">
                  <c:v>3.925</c:v>
                </c:pt>
                <c:pt idx="198">
                  <c:v>2.792</c:v>
                </c:pt>
                <c:pt idx="199">
                  <c:v>1.288</c:v>
                </c:pt>
                <c:pt idx="200">
                  <c:v>7.211</c:v>
                </c:pt>
                <c:pt idx="201">
                  <c:v>3.174</c:v>
                </c:pt>
                <c:pt idx="202">
                  <c:v>3.199</c:v>
                </c:pt>
                <c:pt idx="203">
                  <c:v>9.508</c:v>
                </c:pt>
                <c:pt idx="204">
                  <c:v>16.421</c:v>
                </c:pt>
                <c:pt idx="205">
                  <c:v>26.176</c:v>
                </c:pt>
                <c:pt idx="206">
                  <c:v>58.711</c:v>
                </c:pt>
                <c:pt idx="207">
                  <c:v>77.317</c:v>
                </c:pt>
                <c:pt idx="208">
                  <c:v>10.02</c:v>
                </c:pt>
                <c:pt idx="209">
                  <c:v>8.877</c:v>
                </c:pt>
                <c:pt idx="210">
                  <c:v>5.654</c:v>
                </c:pt>
                <c:pt idx="211">
                  <c:v>4.828</c:v>
                </c:pt>
                <c:pt idx="212">
                  <c:v>3.426</c:v>
                </c:pt>
                <c:pt idx="213">
                  <c:v>4.655</c:v>
                </c:pt>
                <c:pt idx="214">
                  <c:v>3.429</c:v>
                </c:pt>
                <c:pt idx="215">
                  <c:v>0.182</c:v>
                </c:pt>
                <c:pt idx="216">
                  <c:v>0.189</c:v>
                </c:pt>
                <c:pt idx="217">
                  <c:v>0.363</c:v>
                </c:pt>
                <c:pt idx="218">
                  <c:v>0.788</c:v>
                </c:pt>
                <c:pt idx="219">
                  <c:v>6.964</c:v>
                </c:pt>
                <c:pt idx="220">
                  <c:v>2.763</c:v>
                </c:pt>
                <c:pt idx="221">
                  <c:v>6.996</c:v>
                </c:pt>
                <c:pt idx="222">
                  <c:v>5.217</c:v>
                </c:pt>
                <c:pt idx="223">
                  <c:v>1.825</c:v>
                </c:pt>
                <c:pt idx="224">
                  <c:v>13.582</c:v>
                </c:pt>
                <c:pt idx="225">
                  <c:v>3.441</c:v>
                </c:pt>
                <c:pt idx="226">
                  <c:v>22.008</c:v>
                </c:pt>
                <c:pt idx="227">
                  <c:v>15.659</c:v>
                </c:pt>
                <c:pt idx="228">
                  <c:v>6.122</c:v>
                </c:pt>
                <c:pt idx="229">
                  <c:v>5.034</c:v>
                </c:pt>
                <c:pt idx="230">
                  <c:v>0.21</c:v>
                </c:pt>
                <c:pt idx="231">
                  <c:v>0.253</c:v>
                </c:pt>
                <c:pt idx="232">
                  <c:v>0.3</c:v>
                </c:pt>
                <c:pt idx="233">
                  <c:v>0.198</c:v>
                </c:pt>
                <c:pt idx="234">
                  <c:v>0.764</c:v>
                </c:pt>
                <c:pt idx="235">
                  <c:v>0.514</c:v>
                </c:pt>
                <c:pt idx="236">
                  <c:v>0.401</c:v>
                </c:pt>
                <c:pt idx="237">
                  <c:v>1.328</c:v>
                </c:pt>
                <c:pt idx="238">
                  <c:v>21.155</c:v>
                </c:pt>
                <c:pt idx="239">
                  <c:v>24.125</c:v>
                </c:pt>
                <c:pt idx="240">
                  <c:v>3.171</c:v>
                </c:pt>
                <c:pt idx="241">
                  <c:v>4.229</c:v>
                </c:pt>
                <c:pt idx="242">
                  <c:v>25.54</c:v>
                </c:pt>
                <c:pt idx="243">
                  <c:v>13.968</c:v>
                </c:pt>
                <c:pt idx="244">
                  <c:v>19.024</c:v>
                </c:pt>
                <c:pt idx="245">
                  <c:v>59.686</c:v>
                </c:pt>
                <c:pt idx="246">
                  <c:v>76.613</c:v>
                </c:pt>
                <c:pt idx="247">
                  <c:v>4.795</c:v>
                </c:pt>
                <c:pt idx="248">
                  <c:v>84.368</c:v>
                </c:pt>
                <c:pt idx="249">
                  <c:v>137.552</c:v>
                </c:pt>
                <c:pt idx="250">
                  <c:v>548.678</c:v>
                </c:pt>
                <c:pt idx="251">
                  <c:v>15.726</c:v>
                </c:pt>
                <c:pt idx="252">
                  <c:v>10.853</c:v>
                </c:pt>
                <c:pt idx="253">
                  <c:v>8.292</c:v>
                </c:pt>
                <c:pt idx="254">
                  <c:v>9.515</c:v>
                </c:pt>
                <c:pt idx="255">
                  <c:v>11.748</c:v>
                </c:pt>
                <c:pt idx="256">
                  <c:v>2.357</c:v>
                </c:pt>
                <c:pt idx="257">
                  <c:v>4.15</c:v>
                </c:pt>
                <c:pt idx="258">
                  <c:v>4.314</c:v>
                </c:pt>
                <c:pt idx="259">
                  <c:v>59.259</c:v>
                </c:pt>
                <c:pt idx="260">
                  <c:v>23.036</c:v>
                </c:pt>
                <c:pt idx="261">
                  <c:v>26.44</c:v>
                </c:pt>
                <c:pt idx="262">
                  <c:v>0.66</c:v>
                </c:pt>
                <c:pt idx="263">
                  <c:v>0.584</c:v>
                </c:pt>
                <c:pt idx="264">
                  <c:v>19.068</c:v>
                </c:pt>
                <c:pt idx="265">
                  <c:v>4.558</c:v>
                </c:pt>
                <c:pt idx="266">
                  <c:v>4.744</c:v>
                </c:pt>
                <c:pt idx="267">
                  <c:v>2.962</c:v>
                </c:pt>
                <c:pt idx="268">
                  <c:v>0.828</c:v>
                </c:pt>
                <c:pt idx="269">
                  <c:v>2.011</c:v>
                </c:pt>
                <c:pt idx="270">
                  <c:v>1.325</c:v>
                </c:pt>
                <c:pt idx="271">
                  <c:v>3.711</c:v>
                </c:pt>
                <c:pt idx="272">
                  <c:v>3.629</c:v>
                </c:pt>
                <c:pt idx="273">
                  <c:v>1.839</c:v>
                </c:pt>
                <c:pt idx="274">
                  <c:v>7.99</c:v>
                </c:pt>
                <c:pt idx="275">
                  <c:v>5.873</c:v>
                </c:pt>
                <c:pt idx="276">
                  <c:v>5.138</c:v>
                </c:pt>
                <c:pt idx="277">
                  <c:v>3.522</c:v>
                </c:pt>
                <c:pt idx="278">
                  <c:v>4.175</c:v>
                </c:pt>
                <c:pt idx="279">
                  <c:v>10.448</c:v>
                </c:pt>
                <c:pt idx="280">
                  <c:v>4.184</c:v>
                </c:pt>
                <c:pt idx="281">
                  <c:v>0.21</c:v>
                </c:pt>
                <c:pt idx="282">
                  <c:v>3.424</c:v>
                </c:pt>
                <c:pt idx="283">
                  <c:v>2.171</c:v>
                </c:pt>
                <c:pt idx="284">
                  <c:v>4.922</c:v>
                </c:pt>
                <c:pt idx="285">
                  <c:v>6.355</c:v>
                </c:pt>
                <c:pt idx="286">
                  <c:v>1.85</c:v>
                </c:pt>
                <c:pt idx="287">
                  <c:v>0.804</c:v>
                </c:pt>
                <c:pt idx="288">
                  <c:v>0.561</c:v>
                </c:pt>
                <c:pt idx="289">
                  <c:v>0.917</c:v>
                </c:pt>
                <c:pt idx="290">
                  <c:v>3.064</c:v>
                </c:pt>
                <c:pt idx="291">
                  <c:v>5.701</c:v>
                </c:pt>
                <c:pt idx="292">
                  <c:v>17.55</c:v>
                </c:pt>
                <c:pt idx="293">
                  <c:v>8.025</c:v>
                </c:pt>
                <c:pt idx="294">
                  <c:v>36.717</c:v>
                </c:pt>
                <c:pt idx="295">
                  <c:v>31.366</c:v>
                </c:pt>
                <c:pt idx="296">
                  <c:v>14.504</c:v>
                </c:pt>
                <c:pt idx="297">
                  <c:v>28.415</c:v>
                </c:pt>
                <c:pt idx="298">
                  <c:v>8.302</c:v>
                </c:pt>
                <c:pt idx="299">
                  <c:v>11.681</c:v>
                </c:pt>
                <c:pt idx="300">
                  <c:v>13.298</c:v>
                </c:pt>
                <c:pt idx="301">
                  <c:v>5.53</c:v>
                </c:pt>
                <c:pt idx="302">
                  <c:v>3.379</c:v>
                </c:pt>
                <c:pt idx="303">
                  <c:v>1.293</c:v>
                </c:pt>
                <c:pt idx="304">
                  <c:v>0.931</c:v>
                </c:pt>
                <c:pt idx="305">
                  <c:v>0.319</c:v>
                </c:pt>
                <c:pt idx="306">
                  <c:v>0.577</c:v>
                </c:pt>
                <c:pt idx="307">
                  <c:v>2.3</c:v>
                </c:pt>
                <c:pt idx="308">
                  <c:v>4.62</c:v>
                </c:pt>
                <c:pt idx="309">
                  <c:v>27.181</c:v>
                </c:pt>
                <c:pt idx="310">
                  <c:v>4.9</c:v>
                </c:pt>
                <c:pt idx="311">
                  <c:v>4.524</c:v>
                </c:pt>
                <c:pt idx="312">
                  <c:v>2.236</c:v>
                </c:pt>
                <c:pt idx="313">
                  <c:v>1.494</c:v>
                </c:pt>
                <c:pt idx="314">
                  <c:v>3.919</c:v>
                </c:pt>
                <c:pt idx="315">
                  <c:v>2.439</c:v>
                </c:pt>
                <c:pt idx="316">
                  <c:v>1.974</c:v>
                </c:pt>
                <c:pt idx="317">
                  <c:v>7.511</c:v>
                </c:pt>
                <c:pt idx="318">
                  <c:v>4.145</c:v>
                </c:pt>
                <c:pt idx="319">
                  <c:v>5.189</c:v>
                </c:pt>
                <c:pt idx="320">
                  <c:v>26.556</c:v>
                </c:pt>
                <c:pt idx="321">
                  <c:v>9.403</c:v>
                </c:pt>
                <c:pt idx="322">
                  <c:v>6.87</c:v>
                </c:pt>
                <c:pt idx="323">
                  <c:v>6.518</c:v>
                </c:pt>
                <c:pt idx="324">
                  <c:v>72.167</c:v>
                </c:pt>
                <c:pt idx="325">
                  <c:v>7.122</c:v>
                </c:pt>
                <c:pt idx="326">
                  <c:v>5.445</c:v>
                </c:pt>
                <c:pt idx="327">
                  <c:v>3.241</c:v>
                </c:pt>
                <c:pt idx="328">
                  <c:v>1.279</c:v>
                </c:pt>
                <c:pt idx="329">
                  <c:v>1.852</c:v>
                </c:pt>
                <c:pt idx="330">
                  <c:v>2.201</c:v>
                </c:pt>
                <c:pt idx="331">
                  <c:v>1.203</c:v>
                </c:pt>
                <c:pt idx="332">
                  <c:v>2.171</c:v>
                </c:pt>
                <c:pt idx="333">
                  <c:v>0.251</c:v>
                </c:pt>
                <c:pt idx="334">
                  <c:v>0.39</c:v>
                </c:pt>
                <c:pt idx="335">
                  <c:v>0.187</c:v>
                </c:pt>
                <c:pt idx="336">
                  <c:v>2.128</c:v>
                </c:pt>
                <c:pt idx="337">
                  <c:v>0.242</c:v>
                </c:pt>
                <c:pt idx="338">
                  <c:v>0.111</c:v>
                </c:pt>
                <c:pt idx="339">
                  <c:v>0.159</c:v>
                </c:pt>
                <c:pt idx="340">
                  <c:v>0.5</c:v>
                </c:pt>
                <c:pt idx="341">
                  <c:v>0.835</c:v>
                </c:pt>
                <c:pt idx="342">
                  <c:v>1.807</c:v>
                </c:pt>
                <c:pt idx="343">
                  <c:v>0.347</c:v>
                </c:pt>
                <c:pt idx="344">
                  <c:v>2.039</c:v>
                </c:pt>
                <c:pt idx="345">
                  <c:v>0.289</c:v>
                </c:pt>
                <c:pt idx="346">
                  <c:v>3.352</c:v>
                </c:pt>
                <c:pt idx="347">
                  <c:v>2.108</c:v>
                </c:pt>
                <c:pt idx="348">
                  <c:v>3.26</c:v>
                </c:pt>
                <c:pt idx="349">
                  <c:v>47.799</c:v>
                </c:pt>
                <c:pt idx="350">
                  <c:v>70.47</c:v>
                </c:pt>
                <c:pt idx="351">
                  <c:v>262.728</c:v>
                </c:pt>
                <c:pt idx="352">
                  <c:v>12.856</c:v>
                </c:pt>
                <c:pt idx="353">
                  <c:v>52.458</c:v>
                </c:pt>
                <c:pt idx="354">
                  <c:v>12.72</c:v>
                </c:pt>
                <c:pt idx="355">
                  <c:v>11.758</c:v>
                </c:pt>
                <c:pt idx="356">
                  <c:v>9.194</c:v>
                </c:pt>
                <c:pt idx="357">
                  <c:v>57.523</c:v>
                </c:pt>
                <c:pt idx="358">
                  <c:v>8.642</c:v>
                </c:pt>
                <c:pt idx="359">
                  <c:v>6.03</c:v>
                </c:pt>
                <c:pt idx="360">
                  <c:v>5.284</c:v>
                </c:pt>
                <c:pt idx="361">
                  <c:v>3.922</c:v>
                </c:pt>
                <c:pt idx="362">
                  <c:v>1.902</c:v>
                </c:pt>
                <c:pt idx="363">
                  <c:v>1.9</c:v>
                </c:pt>
                <c:pt idx="364">
                  <c:v>1.672</c:v>
                </c:pt>
                <c:pt idx="365">
                  <c:v>1.744</c:v>
                </c:pt>
                <c:pt idx="366">
                  <c:v>1.199</c:v>
                </c:pt>
                <c:pt idx="367">
                  <c:v>0.819</c:v>
                </c:pt>
                <c:pt idx="368">
                  <c:v>0.781</c:v>
                </c:pt>
                <c:pt idx="369">
                  <c:v>0.623</c:v>
                </c:pt>
                <c:pt idx="370">
                  <c:v>5.478</c:v>
                </c:pt>
                <c:pt idx="371">
                  <c:v>0.761</c:v>
                </c:pt>
                <c:pt idx="372">
                  <c:v>0.789</c:v>
                </c:pt>
                <c:pt idx="373">
                  <c:v>0.483</c:v>
                </c:pt>
                <c:pt idx="374">
                  <c:v>1.741</c:v>
                </c:pt>
                <c:pt idx="375">
                  <c:v>16.208</c:v>
                </c:pt>
                <c:pt idx="376">
                  <c:v>9.712</c:v>
                </c:pt>
                <c:pt idx="377">
                  <c:v>6.569</c:v>
                </c:pt>
                <c:pt idx="378">
                  <c:v>14.228</c:v>
                </c:pt>
                <c:pt idx="379">
                  <c:v>8.687</c:v>
                </c:pt>
                <c:pt idx="380">
                  <c:v>5.374</c:v>
                </c:pt>
                <c:pt idx="381">
                  <c:v>5.72</c:v>
                </c:pt>
                <c:pt idx="382">
                  <c:v>6.433</c:v>
                </c:pt>
                <c:pt idx="383">
                  <c:v>12.176</c:v>
                </c:pt>
                <c:pt idx="384">
                  <c:v>62.415</c:v>
                </c:pt>
                <c:pt idx="385">
                  <c:v>27.409</c:v>
                </c:pt>
                <c:pt idx="386">
                  <c:v>58.596</c:v>
                </c:pt>
                <c:pt idx="387">
                  <c:v>31.313</c:v>
                </c:pt>
                <c:pt idx="388">
                  <c:v>53.164</c:v>
                </c:pt>
                <c:pt idx="389">
                  <c:v>217.346</c:v>
                </c:pt>
                <c:pt idx="390">
                  <c:v>145.89</c:v>
                </c:pt>
                <c:pt idx="391">
                  <c:v>31.559</c:v>
                </c:pt>
                <c:pt idx="392">
                  <c:v>25.471</c:v>
                </c:pt>
                <c:pt idx="393">
                  <c:v>26.744</c:v>
                </c:pt>
                <c:pt idx="394">
                  <c:v>21.335</c:v>
                </c:pt>
                <c:pt idx="395">
                  <c:v>15.299</c:v>
                </c:pt>
                <c:pt idx="396">
                  <c:v>12.054</c:v>
                </c:pt>
                <c:pt idx="397">
                  <c:v>8.279</c:v>
                </c:pt>
                <c:pt idx="398">
                  <c:v>7.873</c:v>
                </c:pt>
                <c:pt idx="399">
                  <c:v>5.658</c:v>
                </c:pt>
                <c:pt idx="400">
                  <c:v>4.137</c:v>
                </c:pt>
                <c:pt idx="401">
                  <c:v>4.659</c:v>
                </c:pt>
                <c:pt idx="402">
                  <c:v>2.954</c:v>
                </c:pt>
                <c:pt idx="403">
                  <c:v>3.322</c:v>
                </c:pt>
                <c:pt idx="404">
                  <c:v>3.45</c:v>
                </c:pt>
                <c:pt idx="405">
                  <c:v>2.144</c:v>
                </c:pt>
                <c:pt idx="406">
                  <c:v>1.76</c:v>
                </c:pt>
                <c:pt idx="407">
                  <c:v>1.892</c:v>
                </c:pt>
                <c:pt idx="408">
                  <c:v>1.683</c:v>
                </c:pt>
                <c:pt idx="409">
                  <c:v>2.617</c:v>
                </c:pt>
                <c:pt idx="410">
                  <c:v>0.739</c:v>
                </c:pt>
                <c:pt idx="411">
                  <c:v>1.38</c:v>
                </c:pt>
                <c:pt idx="412">
                  <c:v>4.641</c:v>
                </c:pt>
                <c:pt idx="413">
                  <c:v>2.606</c:v>
                </c:pt>
                <c:pt idx="414">
                  <c:v>2.653</c:v>
                </c:pt>
                <c:pt idx="415">
                  <c:v>2.609</c:v>
                </c:pt>
                <c:pt idx="416">
                  <c:v>3.671</c:v>
                </c:pt>
                <c:pt idx="417">
                  <c:v>2.359</c:v>
                </c:pt>
                <c:pt idx="418">
                  <c:v>9.188</c:v>
                </c:pt>
                <c:pt idx="419">
                  <c:v>8.344</c:v>
                </c:pt>
                <c:pt idx="420">
                  <c:v>4.351</c:v>
                </c:pt>
                <c:pt idx="421">
                  <c:v>4.109</c:v>
                </c:pt>
                <c:pt idx="422">
                  <c:v>3.42</c:v>
                </c:pt>
                <c:pt idx="423">
                  <c:v>49.333</c:v>
                </c:pt>
                <c:pt idx="424">
                  <c:v>34.494</c:v>
                </c:pt>
                <c:pt idx="425">
                  <c:v>56.15</c:v>
                </c:pt>
                <c:pt idx="426">
                  <c:v>22.462</c:v>
                </c:pt>
                <c:pt idx="427">
                  <c:v>16.608</c:v>
                </c:pt>
                <c:pt idx="428">
                  <c:v>13.78</c:v>
                </c:pt>
                <c:pt idx="429">
                  <c:v>10.751</c:v>
                </c:pt>
                <c:pt idx="430">
                  <c:v>15.199</c:v>
                </c:pt>
                <c:pt idx="431">
                  <c:v>6.313</c:v>
                </c:pt>
                <c:pt idx="432">
                  <c:v>6.541</c:v>
                </c:pt>
                <c:pt idx="433">
                  <c:v>6.137</c:v>
                </c:pt>
                <c:pt idx="434">
                  <c:v>2.32</c:v>
                </c:pt>
                <c:pt idx="435">
                  <c:v>2.819</c:v>
                </c:pt>
                <c:pt idx="436">
                  <c:v>2.361</c:v>
                </c:pt>
                <c:pt idx="437">
                  <c:v>2.362</c:v>
                </c:pt>
                <c:pt idx="438">
                  <c:v>2.045</c:v>
                </c:pt>
                <c:pt idx="439">
                  <c:v>2.539</c:v>
                </c:pt>
                <c:pt idx="440">
                  <c:v>1.534</c:v>
                </c:pt>
                <c:pt idx="441">
                  <c:v>2.071</c:v>
                </c:pt>
                <c:pt idx="442">
                  <c:v>2.606</c:v>
                </c:pt>
                <c:pt idx="443">
                  <c:v>1.805</c:v>
                </c:pt>
                <c:pt idx="444">
                  <c:v>0.534</c:v>
                </c:pt>
                <c:pt idx="445">
                  <c:v>0.487</c:v>
                </c:pt>
                <c:pt idx="446">
                  <c:v>0.42</c:v>
                </c:pt>
                <c:pt idx="447">
                  <c:v>0.481</c:v>
                </c:pt>
                <c:pt idx="448">
                  <c:v>1.774</c:v>
                </c:pt>
                <c:pt idx="449">
                  <c:v>1.038</c:v>
                </c:pt>
                <c:pt idx="450">
                  <c:v>2.973</c:v>
                </c:pt>
                <c:pt idx="451">
                  <c:v>2.867</c:v>
                </c:pt>
                <c:pt idx="452">
                  <c:v>1.652</c:v>
                </c:pt>
                <c:pt idx="453">
                  <c:v>17.514</c:v>
                </c:pt>
                <c:pt idx="454">
                  <c:v>20.418</c:v>
                </c:pt>
                <c:pt idx="455">
                  <c:v>3.254</c:v>
                </c:pt>
                <c:pt idx="456">
                  <c:v>42.139</c:v>
                </c:pt>
                <c:pt idx="457">
                  <c:v>8.28</c:v>
                </c:pt>
                <c:pt idx="458">
                  <c:v>7.467</c:v>
                </c:pt>
                <c:pt idx="459">
                  <c:v>6.091</c:v>
                </c:pt>
                <c:pt idx="460">
                  <c:v>23.736</c:v>
                </c:pt>
                <c:pt idx="461">
                  <c:v>15.752</c:v>
                </c:pt>
                <c:pt idx="462">
                  <c:v>21.088</c:v>
                </c:pt>
                <c:pt idx="463">
                  <c:v>33.22</c:v>
                </c:pt>
                <c:pt idx="464">
                  <c:v>75.368</c:v>
                </c:pt>
                <c:pt idx="465">
                  <c:v>7.555</c:v>
                </c:pt>
                <c:pt idx="466">
                  <c:v>6.064</c:v>
                </c:pt>
                <c:pt idx="467">
                  <c:v>9.949</c:v>
                </c:pt>
                <c:pt idx="468">
                  <c:v>10.467</c:v>
                </c:pt>
                <c:pt idx="469">
                  <c:v>7.208</c:v>
                </c:pt>
                <c:pt idx="470">
                  <c:v>8.058</c:v>
                </c:pt>
                <c:pt idx="471">
                  <c:v>3.249</c:v>
                </c:pt>
                <c:pt idx="472">
                  <c:v>2.447</c:v>
                </c:pt>
                <c:pt idx="473">
                  <c:v>2.516</c:v>
                </c:pt>
                <c:pt idx="474">
                  <c:v>1.928</c:v>
                </c:pt>
                <c:pt idx="475">
                  <c:v>1.455</c:v>
                </c:pt>
                <c:pt idx="476">
                  <c:v>1.393</c:v>
                </c:pt>
                <c:pt idx="477">
                  <c:v>0.817</c:v>
                </c:pt>
                <c:pt idx="478">
                  <c:v>0.737</c:v>
                </c:pt>
                <c:pt idx="479">
                  <c:v>0.511</c:v>
                </c:pt>
                <c:pt idx="480">
                  <c:v>1.248</c:v>
                </c:pt>
                <c:pt idx="481">
                  <c:v>5.81</c:v>
                </c:pt>
                <c:pt idx="482">
                  <c:v>1.938</c:v>
                </c:pt>
                <c:pt idx="483">
                  <c:v>3.232</c:v>
                </c:pt>
                <c:pt idx="484">
                  <c:v>4.013</c:v>
                </c:pt>
                <c:pt idx="485">
                  <c:v>3.126</c:v>
                </c:pt>
                <c:pt idx="486">
                  <c:v>6.824</c:v>
                </c:pt>
                <c:pt idx="487">
                  <c:v>1.537</c:v>
                </c:pt>
                <c:pt idx="488">
                  <c:v>5.191</c:v>
                </c:pt>
                <c:pt idx="489">
                  <c:v>3.484</c:v>
                </c:pt>
                <c:pt idx="490">
                  <c:v>3.672</c:v>
                </c:pt>
                <c:pt idx="491">
                  <c:v>44.659</c:v>
                </c:pt>
                <c:pt idx="492">
                  <c:v>4.108</c:v>
                </c:pt>
                <c:pt idx="493">
                  <c:v>51.623</c:v>
                </c:pt>
                <c:pt idx="494">
                  <c:v>9.376</c:v>
                </c:pt>
                <c:pt idx="495">
                  <c:v>5.28</c:v>
                </c:pt>
                <c:pt idx="496">
                  <c:v>14.757</c:v>
                </c:pt>
                <c:pt idx="497">
                  <c:v>10.957</c:v>
                </c:pt>
                <c:pt idx="498">
                  <c:v>3.179</c:v>
                </c:pt>
                <c:pt idx="499">
                  <c:v>5.072</c:v>
                </c:pt>
                <c:pt idx="500">
                  <c:v>4.265</c:v>
                </c:pt>
                <c:pt idx="501">
                  <c:v>3.107</c:v>
                </c:pt>
                <c:pt idx="502">
                  <c:v>2.019</c:v>
                </c:pt>
                <c:pt idx="503">
                  <c:v>3.232</c:v>
                </c:pt>
                <c:pt idx="504">
                  <c:v>1.267</c:v>
                </c:pt>
                <c:pt idx="505">
                  <c:v>3.445</c:v>
                </c:pt>
                <c:pt idx="506">
                  <c:v>1.78</c:v>
                </c:pt>
                <c:pt idx="507">
                  <c:v>1.081</c:v>
                </c:pt>
                <c:pt idx="508">
                  <c:v>0.887</c:v>
                </c:pt>
                <c:pt idx="509">
                  <c:v>0.679</c:v>
                </c:pt>
                <c:pt idx="510">
                  <c:v>0.412</c:v>
                </c:pt>
                <c:pt idx="511">
                  <c:v>0.357</c:v>
                </c:pt>
                <c:pt idx="512">
                  <c:v>0.314</c:v>
                </c:pt>
                <c:pt idx="513">
                  <c:v>0.279</c:v>
                </c:pt>
                <c:pt idx="514">
                  <c:v>0.285</c:v>
                </c:pt>
                <c:pt idx="515">
                  <c:v>0.443</c:v>
                </c:pt>
                <c:pt idx="516">
                  <c:v>1.109</c:v>
                </c:pt>
                <c:pt idx="517">
                  <c:v>1.085</c:v>
                </c:pt>
                <c:pt idx="518">
                  <c:v>2.864</c:v>
                </c:pt>
                <c:pt idx="519">
                  <c:v>1.421</c:v>
                </c:pt>
                <c:pt idx="520">
                  <c:v>0.566</c:v>
                </c:pt>
                <c:pt idx="521">
                  <c:v>0.325</c:v>
                </c:pt>
                <c:pt idx="522">
                  <c:v>0.409</c:v>
                </c:pt>
                <c:pt idx="523">
                  <c:v>0.273</c:v>
                </c:pt>
                <c:pt idx="524">
                  <c:v>3.31</c:v>
                </c:pt>
                <c:pt idx="525">
                  <c:v>9.101</c:v>
                </c:pt>
                <c:pt idx="526">
                  <c:v>3.791</c:v>
                </c:pt>
                <c:pt idx="527">
                  <c:v>6.855</c:v>
                </c:pt>
                <c:pt idx="528">
                  <c:v>13.389</c:v>
                </c:pt>
                <c:pt idx="529">
                  <c:v>3.683</c:v>
                </c:pt>
                <c:pt idx="530">
                  <c:v>27.033</c:v>
                </c:pt>
                <c:pt idx="531">
                  <c:v>2.733</c:v>
                </c:pt>
                <c:pt idx="532">
                  <c:v>6.242</c:v>
                </c:pt>
                <c:pt idx="533">
                  <c:v>3.899</c:v>
                </c:pt>
                <c:pt idx="534">
                  <c:v>3.294</c:v>
                </c:pt>
                <c:pt idx="535">
                  <c:v>2.871</c:v>
                </c:pt>
                <c:pt idx="536">
                  <c:v>3.706</c:v>
                </c:pt>
                <c:pt idx="537">
                  <c:v>1.644</c:v>
                </c:pt>
                <c:pt idx="538">
                  <c:v>1.028</c:v>
                </c:pt>
                <c:pt idx="539">
                  <c:v>0.706</c:v>
                </c:pt>
                <c:pt idx="540">
                  <c:v>2.636</c:v>
                </c:pt>
                <c:pt idx="541">
                  <c:v>13.554</c:v>
                </c:pt>
                <c:pt idx="542">
                  <c:v>1.6</c:v>
                </c:pt>
                <c:pt idx="543">
                  <c:v>3.461</c:v>
                </c:pt>
                <c:pt idx="544">
                  <c:v>3</c:v>
                </c:pt>
                <c:pt idx="545">
                  <c:v>12.174</c:v>
                </c:pt>
                <c:pt idx="546">
                  <c:v>6.088</c:v>
                </c:pt>
                <c:pt idx="547">
                  <c:v>6.488</c:v>
                </c:pt>
                <c:pt idx="548">
                  <c:v>13.794</c:v>
                </c:pt>
                <c:pt idx="549">
                  <c:v>27.255</c:v>
                </c:pt>
                <c:pt idx="550">
                  <c:v>11.317</c:v>
                </c:pt>
                <c:pt idx="551">
                  <c:v>37.364</c:v>
                </c:pt>
                <c:pt idx="552">
                  <c:v>13.649</c:v>
                </c:pt>
                <c:pt idx="553">
                  <c:v>5.347</c:v>
                </c:pt>
                <c:pt idx="554">
                  <c:v>5.426</c:v>
                </c:pt>
                <c:pt idx="555">
                  <c:v>5.663</c:v>
                </c:pt>
                <c:pt idx="556">
                  <c:v>47.458</c:v>
                </c:pt>
                <c:pt idx="557">
                  <c:v>7.516</c:v>
                </c:pt>
                <c:pt idx="558">
                  <c:v>2.492</c:v>
                </c:pt>
                <c:pt idx="559">
                  <c:v>2.444</c:v>
                </c:pt>
                <c:pt idx="560">
                  <c:v>13.686</c:v>
                </c:pt>
                <c:pt idx="561">
                  <c:v>3.439</c:v>
                </c:pt>
                <c:pt idx="562">
                  <c:v>2.77</c:v>
                </c:pt>
                <c:pt idx="563">
                  <c:v>1.362</c:v>
                </c:pt>
                <c:pt idx="564">
                  <c:v>3.533</c:v>
                </c:pt>
                <c:pt idx="565">
                  <c:v>0.419</c:v>
                </c:pt>
                <c:pt idx="566">
                  <c:v>4.85</c:v>
                </c:pt>
                <c:pt idx="567">
                  <c:v>1.297</c:v>
                </c:pt>
                <c:pt idx="568">
                  <c:v>31.443</c:v>
                </c:pt>
                <c:pt idx="569">
                  <c:v>57.815</c:v>
                </c:pt>
                <c:pt idx="570">
                  <c:v>5.399</c:v>
                </c:pt>
                <c:pt idx="571">
                  <c:v>4.155</c:v>
                </c:pt>
                <c:pt idx="572">
                  <c:v>1.988</c:v>
                </c:pt>
                <c:pt idx="573">
                  <c:v>4.292</c:v>
                </c:pt>
                <c:pt idx="574">
                  <c:v>4.747</c:v>
                </c:pt>
                <c:pt idx="575">
                  <c:v>10.672</c:v>
                </c:pt>
                <c:pt idx="576">
                  <c:v>21.892</c:v>
                </c:pt>
                <c:pt idx="577">
                  <c:v>10.424</c:v>
                </c:pt>
                <c:pt idx="578">
                  <c:v>6.27</c:v>
                </c:pt>
                <c:pt idx="579">
                  <c:v>11.455</c:v>
                </c:pt>
                <c:pt idx="580">
                  <c:v>38.518</c:v>
                </c:pt>
                <c:pt idx="581">
                  <c:v>16.764</c:v>
                </c:pt>
                <c:pt idx="582">
                  <c:v>18.34</c:v>
                </c:pt>
                <c:pt idx="583">
                  <c:v>21.091</c:v>
                </c:pt>
                <c:pt idx="584">
                  <c:v>33.061</c:v>
                </c:pt>
                <c:pt idx="585">
                  <c:v>17.879</c:v>
                </c:pt>
                <c:pt idx="586">
                  <c:v>7.8</c:v>
                </c:pt>
                <c:pt idx="587">
                  <c:v>6.223</c:v>
                </c:pt>
                <c:pt idx="588">
                  <c:v>5.18</c:v>
                </c:pt>
                <c:pt idx="589">
                  <c:v>2.96</c:v>
                </c:pt>
                <c:pt idx="590">
                  <c:v>2.673</c:v>
                </c:pt>
                <c:pt idx="591">
                  <c:v>2.421</c:v>
                </c:pt>
                <c:pt idx="592">
                  <c:v>3.354</c:v>
                </c:pt>
                <c:pt idx="593">
                  <c:v>2.749</c:v>
                </c:pt>
                <c:pt idx="594">
                  <c:v>2.132</c:v>
                </c:pt>
                <c:pt idx="595">
                  <c:v>1.69</c:v>
                </c:pt>
                <c:pt idx="596">
                  <c:v>1.335</c:v>
                </c:pt>
                <c:pt idx="597">
                  <c:v>1.424</c:v>
                </c:pt>
                <c:pt idx="598">
                  <c:v>0.93</c:v>
                </c:pt>
                <c:pt idx="599">
                  <c:v>1.491</c:v>
                </c:pt>
                <c:pt idx="600">
                  <c:v>0.641</c:v>
                </c:pt>
                <c:pt idx="601">
                  <c:v>3.642</c:v>
                </c:pt>
                <c:pt idx="602">
                  <c:v>2.575</c:v>
                </c:pt>
                <c:pt idx="603">
                  <c:v>18.335</c:v>
                </c:pt>
                <c:pt idx="604">
                  <c:v>3.073</c:v>
                </c:pt>
                <c:pt idx="605">
                  <c:v>2.668</c:v>
                </c:pt>
                <c:pt idx="606">
                  <c:v>2.709</c:v>
                </c:pt>
                <c:pt idx="607">
                  <c:v>4.685</c:v>
                </c:pt>
                <c:pt idx="608">
                  <c:v>9.664</c:v>
                </c:pt>
                <c:pt idx="609">
                  <c:v>55.929</c:v>
                </c:pt>
                <c:pt idx="610">
                  <c:v>8.959</c:v>
                </c:pt>
                <c:pt idx="611">
                  <c:v>11.723</c:v>
                </c:pt>
                <c:pt idx="612">
                  <c:v>203.82</c:v>
                </c:pt>
                <c:pt idx="613">
                  <c:v>179.709</c:v>
                </c:pt>
                <c:pt idx="614">
                  <c:v>15.916</c:v>
                </c:pt>
                <c:pt idx="615">
                  <c:v>6.3</c:v>
                </c:pt>
                <c:pt idx="616">
                  <c:v>13.324</c:v>
                </c:pt>
                <c:pt idx="617">
                  <c:v>9.405</c:v>
                </c:pt>
                <c:pt idx="618">
                  <c:v>45.024</c:v>
                </c:pt>
                <c:pt idx="619">
                  <c:v>10.251</c:v>
                </c:pt>
                <c:pt idx="620">
                  <c:v>9.453</c:v>
                </c:pt>
                <c:pt idx="621">
                  <c:v>8.609</c:v>
                </c:pt>
                <c:pt idx="622">
                  <c:v>16.487</c:v>
                </c:pt>
                <c:pt idx="623">
                  <c:v>9.318</c:v>
                </c:pt>
                <c:pt idx="624">
                  <c:v>4.723</c:v>
                </c:pt>
                <c:pt idx="625">
                  <c:v>3.684</c:v>
                </c:pt>
                <c:pt idx="626">
                  <c:v>3.645</c:v>
                </c:pt>
                <c:pt idx="627">
                  <c:v>4.547</c:v>
                </c:pt>
                <c:pt idx="628">
                  <c:v>3.519</c:v>
                </c:pt>
                <c:pt idx="629">
                  <c:v>3.107</c:v>
                </c:pt>
                <c:pt idx="630">
                  <c:v>2.192</c:v>
                </c:pt>
                <c:pt idx="631">
                  <c:v>1.9</c:v>
                </c:pt>
                <c:pt idx="632">
                  <c:v>1.949</c:v>
                </c:pt>
                <c:pt idx="633">
                  <c:v>1.631</c:v>
                </c:pt>
                <c:pt idx="634">
                  <c:v>1.084</c:v>
                </c:pt>
                <c:pt idx="635">
                  <c:v>1.368</c:v>
                </c:pt>
              </c:numCache>
            </c:numRef>
          </c:xVal>
          <c:yVal>
            <c:numRef>
              <c:f>DATA!$G$9:$G$644</c:f>
              <c:numCache>
                <c:ptCount val="636"/>
                <c:pt idx="0">
                  <c:v>20.57390496</c:v>
                </c:pt>
                <c:pt idx="1">
                  <c:v>3.0260304000000007</c:v>
                </c:pt>
                <c:pt idx="2">
                  <c:v>13.853783808</c:v>
                </c:pt>
                <c:pt idx="3">
                  <c:v>33.464010816000005</c:v>
                </c:pt>
                <c:pt idx="4">
                  <c:v>18.913842144</c:v>
                </c:pt>
                <c:pt idx="5">
                  <c:v>11.862039168</c:v>
                </c:pt>
                <c:pt idx="6">
                  <c:v>4.686087168000001</c:v>
                </c:pt>
                <c:pt idx="7">
                  <c:v>4.726778112</c:v>
                </c:pt>
                <c:pt idx="8">
                  <c:v>18.768215808</c:v>
                </c:pt>
                <c:pt idx="9">
                  <c:v>14.387870592000002</c:v>
                </c:pt>
                <c:pt idx="10">
                  <c:v>165.63507523200002</c:v>
                </c:pt>
                <c:pt idx="11">
                  <c:v>458.52534950399996</c:v>
                </c:pt>
                <c:pt idx="12">
                  <c:v>1492.522157664</c:v>
                </c:pt>
                <c:pt idx="13">
                  <c:v>33.580441728000004</c:v>
                </c:pt>
                <c:pt idx="14">
                  <c:v>69.85291219200002</c:v>
                </c:pt>
                <c:pt idx="15">
                  <c:v>17.579244672000005</c:v>
                </c:pt>
                <c:pt idx="16">
                  <c:v>52.1966592</c:v>
                </c:pt>
                <c:pt idx="17">
                  <c:v>17.778803615999998</c:v>
                </c:pt>
                <c:pt idx="18">
                  <c:v>34.40952662400001</c:v>
                </c:pt>
                <c:pt idx="19">
                  <c:v>35.05394880000001</c:v>
                </c:pt>
                <c:pt idx="20">
                  <c:v>12.083523840000002</c:v>
                </c:pt>
                <c:pt idx="21">
                  <c:v>17.181806399999996</c:v>
                </c:pt>
                <c:pt idx="22">
                  <c:v>10.520496000000003</c:v>
                </c:pt>
                <c:pt idx="23">
                  <c:v>3.8987136</c:v>
                </c:pt>
                <c:pt idx="24">
                  <c:v>10.109283840000002</c:v>
                </c:pt>
                <c:pt idx="25">
                  <c:v>4.623091200000001</c:v>
                </c:pt>
                <c:pt idx="26">
                  <c:v>8.50701312</c:v>
                </c:pt>
                <c:pt idx="27">
                  <c:v>14.69104128</c:v>
                </c:pt>
                <c:pt idx="28">
                  <c:v>1.8890496</c:v>
                </c:pt>
                <c:pt idx="29">
                  <c:v>91.12836096000001</c:v>
                </c:pt>
                <c:pt idx="30">
                  <c:v>10.87001856</c:v>
                </c:pt>
                <c:pt idx="31">
                  <c:v>0.27694656</c:v>
                </c:pt>
                <c:pt idx="32">
                  <c:v>0.920408832</c:v>
                </c:pt>
                <c:pt idx="33">
                  <c:v>4.994384832000001</c:v>
                </c:pt>
                <c:pt idx="34">
                  <c:v>3.72301056</c:v>
                </c:pt>
                <c:pt idx="35">
                  <c:v>5.440303872000001</c:v>
                </c:pt>
                <c:pt idx="36">
                  <c:v>68.244166656</c:v>
                </c:pt>
                <c:pt idx="37">
                  <c:v>7.423304832000001</c:v>
                </c:pt>
                <c:pt idx="38">
                  <c:v>1.5292324800000001</c:v>
                </c:pt>
                <c:pt idx="39">
                  <c:v>1.3526956800000003</c:v>
                </c:pt>
                <c:pt idx="40">
                  <c:v>1.715472</c:v>
                </c:pt>
                <c:pt idx="42">
                  <c:v>15.984801792</c:v>
                </c:pt>
                <c:pt idx="43">
                  <c:v>4.5159266879999995</c:v>
                </c:pt>
                <c:pt idx="44">
                  <c:v>129.845226528</c:v>
                </c:pt>
                <c:pt idx="45">
                  <c:v>52.08629184</c:v>
                </c:pt>
                <c:pt idx="48">
                  <c:v>177.60894278400002</c:v>
                </c:pt>
                <c:pt idx="49">
                  <c:v>17.447001696</c:v>
                </c:pt>
                <c:pt idx="50">
                  <c:v>22.27498272</c:v>
                </c:pt>
                <c:pt idx="51">
                  <c:v>18.30007728</c:v>
                </c:pt>
                <c:pt idx="52">
                  <c:v>11.334494592000002</c:v>
                </c:pt>
                <c:pt idx="53">
                  <c:v>3.261178368000001</c:v>
                </c:pt>
                <c:pt idx="54">
                  <c:v>2.922569856</c:v>
                </c:pt>
                <c:pt idx="56">
                  <c:v>0.495253944576</c:v>
                </c:pt>
                <c:pt idx="57">
                  <c:v>12.748461590592001</c:v>
                </c:pt>
                <c:pt idx="58">
                  <c:v>23.443668160704004</c:v>
                </c:pt>
                <c:pt idx="59">
                  <c:v>0.36903859200000005</c:v>
                </c:pt>
                <c:pt idx="60">
                  <c:v>1.778075231616</c:v>
                </c:pt>
                <c:pt idx="61">
                  <c:v>2.576193761088</c:v>
                </c:pt>
                <c:pt idx="62">
                  <c:v>4.626284544000001</c:v>
                </c:pt>
                <c:pt idx="63">
                  <c:v>2.7541969920000002</c:v>
                </c:pt>
                <c:pt idx="64">
                  <c:v>337.778612676864</c:v>
                </c:pt>
                <c:pt idx="65">
                  <c:v>107.559878575392</c:v>
                </c:pt>
                <c:pt idx="66">
                  <c:v>17.838092288736004</c:v>
                </c:pt>
                <c:pt idx="67">
                  <c:v>970.451535744864</c:v>
                </c:pt>
                <c:pt idx="68">
                  <c:v>68.234273655552</c:v>
                </c:pt>
                <c:pt idx="69">
                  <c:v>20.678153047776</c:v>
                </c:pt>
                <c:pt idx="70">
                  <c:v>1.119204</c:v>
                </c:pt>
                <c:pt idx="71">
                  <c:v>9.838983168000002</c:v>
                </c:pt>
                <c:pt idx="72">
                  <c:v>2.731968</c:v>
                </c:pt>
                <c:pt idx="73">
                  <c:v>1.788364224</c:v>
                </c:pt>
                <c:pt idx="74">
                  <c:v>4.045997164896</c:v>
                </c:pt>
                <c:pt idx="75">
                  <c:v>3.1887941976000005</c:v>
                </c:pt>
                <c:pt idx="76">
                  <c:v>2.367655952832</c:v>
                </c:pt>
                <c:pt idx="77">
                  <c:v>1.534813723872</c:v>
                </c:pt>
                <c:pt idx="78">
                  <c:v>1.2980596861440001</c:v>
                </c:pt>
                <c:pt idx="79">
                  <c:v>0.7578791438400001</c:v>
                </c:pt>
                <c:pt idx="80">
                  <c:v>197.59793702400003</c:v>
                </c:pt>
                <c:pt idx="81">
                  <c:v>80.260728768</c:v>
                </c:pt>
                <c:pt idx="82">
                  <c:v>27.75759782400001</c:v>
                </c:pt>
                <c:pt idx="83">
                  <c:v>11.231301888</c:v>
                </c:pt>
                <c:pt idx="84">
                  <c:v>12.487919904000002</c:v>
                </c:pt>
                <c:pt idx="85">
                  <c:v>17.38284048</c:v>
                </c:pt>
                <c:pt idx="86">
                  <c:v>6.463407744</c:v>
                </c:pt>
                <c:pt idx="87">
                  <c:v>1.23362064</c:v>
                </c:pt>
                <c:pt idx="88">
                  <c:v>9.798444864000002</c:v>
                </c:pt>
                <c:pt idx="89">
                  <c:v>117.73641254400002</c:v>
                </c:pt>
                <c:pt idx="90">
                  <c:v>194.293738368</c:v>
                </c:pt>
                <c:pt idx="91">
                  <c:v>80.16453561599998</c:v>
                </c:pt>
                <c:pt idx="92">
                  <c:v>1644.7168080000001</c:v>
                </c:pt>
                <c:pt idx="93">
                  <c:v>229.87143820800003</c:v>
                </c:pt>
                <c:pt idx="94">
                  <c:v>27.074799648</c:v>
                </c:pt>
                <c:pt idx="95">
                  <c:v>212.62229280000003</c:v>
                </c:pt>
                <c:pt idx="96">
                  <c:v>490.32594432</c:v>
                </c:pt>
                <c:pt idx="97">
                  <c:v>1203.60524544</c:v>
                </c:pt>
                <c:pt idx="98">
                  <c:v>23.128444512</c:v>
                </c:pt>
                <c:pt idx="99">
                  <c:v>15.685352639999996</c:v>
                </c:pt>
                <c:pt idx="100">
                  <c:v>21.837442176</c:v>
                </c:pt>
                <c:pt idx="101">
                  <c:v>16.462760832</c:v>
                </c:pt>
                <c:pt idx="102">
                  <c:v>9.270407232000002</c:v>
                </c:pt>
                <c:pt idx="103">
                  <c:v>13.052989440000001</c:v>
                </c:pt>
                <c:pt idx="104">
                  <c:v>6.687470592000001</c:v>
                </c:pt>
                <c:pt idx="105">
                  <c:v>3.4702649279999997</c:v>
                </c:pt>
                <c:pt idx="106">
                  <c:v>15.362350272</c:v>
                </c:pt>
                <c:pt idx="107">
                  <c:v>233.89230239999998</c:v>
                </c:pt>
                <c:pt idx="108">
                  <c:v>136.50354432000003</c:v>
                </c:pt>
                <c:pt idx="109">
                  <c:v>22.126952735999996</c:v>
                </c:pt>
                <c:pt idx="110">
                  <c:v>106.36636320000001</c:v>
                </c:pt>
                <c:pt idx="111">
                  <c:v>35.852334336000006</c:v>
                </c:pt>
                <c:pt idx="112">
                  <c:v>28.588922208</c:v>
                </c:pt>
                <c:pt idx="113">
                  <c:v>30.8565504</c:v>
                </c:pt>
                <c:pt idx="114">
                  <c:v>64.07093088</c:v>
                </c:pt>
                <c:pt idx="115">
                  <c:v>58.20974208000001</c:v>
                </c:pt>
                <c:pt idx="116">
                  <c:v>155.823984</c:v>
                </c:pt>
                <c:pt idx="117">
                  <c:v>37.27975680000001</c:v>
                </c:pt>
                <c:pt idx="118">
                  <c:v>813.94535232</c:v>
                </c:pt>
                <c:pt idx="119">
                  <c:v>1183.7048256000003</c:v>
                </c:pt>
                <c:pt idx="120">
                  <c:v>14.920136064000001</c:v>
                </c:pt>
                <c:pt idx="121">
                  <c:v>259.73067743999997</c:v>
                </c:pt>
                <c:pt idx="122">
                  <c:v>266.10939648</c:v>
                </c:pt>
                <c:pt idx="123">
                  <c:v>25.380121824000003</c:v>
                </c:pt>
                <c:pt idx="124">
                  <c:v>117.979569792</c:v>
                </c:pt>
                <c:pt idx="125">
                  <c:v>522.6620688</c:v>
                </c:pt>
                <c:pt idx="126">
                  <c:v>40.723081344</c:v>
                </c:pt>
                <c:pt idx="127">
                  <c:v>21.423280032</c:v>
                </c:pt>
                <c:pt idx="128">
                  <c:v>22.882564800000008</c:v>
                </c:pt>
                <c:pt idx="129">
                  <c:v>16.958980223999998</c:v>
                </c:pt>
                <c:pt idx="130">
                  <c:v>13.559408352000002</c:v>
                </c:pt>
                <c:pt idx="131">
                  <c:v>9.860022144</c:v>
                </c:pt>
                <c:pt idx="132">
                  <c:v>16.61653008</c:v>
                </c:pt>
                <c:pt idx="133">
                  <c:v>13.680864000000003</c:v>
                </c:pt>
                <c:pt idx="134">
                  <c:v>6.038091648</c:v>
                </c:pt>
                <c:pt idx="135">
                  <c:v>3.6774161280000004</c:v>
                </c:pt>
                <c:pt idx="136">
                  <c:v>2.279711808</c:v>
                </c:pt>
                <c:pt idx="137">
                  <c:v>2.0930152319999995</c:v>
                </c:pt>
                <c:pt idx="138">
                  <c:v>60.75471168</c:v>
                </c:pt>
                <c:pt idx="139">
                  <c:v>4.227009984</c:v>
                </c:pt>
                <c:pt idx="140">
                  <c:v>2.2704766560000005</c:v>
                </c:pt>
                <c:pt idx="141">
                  <c:v>1.9828126080000001</c:v>
                </c:pt>
                <c:pt idx="142">
                  <c:v>0.8585676</c:v>
                </c:pt>
                <c:pt idx="143">
                  <c:v>3.2953536</c:v>
                </c:pt>
                <c:pt idx="144">
                  <c:v>210.52900512000002</c:v>
                </c:pt>
                <c:pt idx="145">
                  <c:v>87.1630704</c:v>
                </c:pt>
                <c:pt idx="146">
                  <c:v>59.289482879999994</c:v>
                </c:pt>
                <c:pt idx="147">
                  <c:v>27.569558016000002</c:v>
                </c:pt>
                <c:pt idx="148">
                  <c:v>1.7624822399999998</c:v>
                </c:pt>
                <c:pt idx="149">
                  <c:v>13.605621120000002</c:v>
                </c:pt>
                <c:pt idx="150">
                  <c:v>26.581001472</c:v>
                </c:pt>
                <c:pt idx="151">
                  <c:v>511.70466816</c:v>
                </c:pt>
                <c:pt idx="152">
                  <c:v>737.3789884799999</c:v>
                </c:pt>
                <c:pt idx="153">
                  <c:v>3722.1164064000004</c:v>
                </c:pt>
                <c:pt idx="154">
                  <c:v>36.536341248000014</c:v>
                </c:pt>
                <c:pt idx="155">
                  <c:v>192.83340960000004</c:v>
                </c:pt>
                <c:pt idx="156">
                  <c:v>2865.28290048</c:v>
                </c:pt>
                <c:pt idx="157">
                  <c:v>380.33882208000006</c:v>
                </c:pt>
                <c:pt idx="158">
                  <c:v>22.356069120000004</c:v>
                </c:pt>
                <c:pt idx="159">
                  <c:v>22.279346784</c:v>
                </c:pt>
                <c:pt idx="160">
                  <c:v>61.46107776000001</c:v>
                </c:pt>
                <c:pt idx="161">
                  <c:v>75.29437785600001</c:v>
                </c:pt>
                <c:pt idx="162">
                  <c:v>29.068632000000004</c:v>
                </c:pt>
                <c:pt idx="163">
                  <c:v>11.016190080000001</c:v>
                </c:pt>
                <c:pt idx="164">
                  <c:v>8.841482496000001</c:v>
                </c:pt>
                <c:pt idx="165">
                  <c:v>11.519599679999999</c:v>
                </c:pt>
                <c:pt idx="166">
                  <c:v>10.337095296000003</c:v>
                </c:pt>
                <c:pt idx="167">
                  <c:v>1.8256230720000004</c:v>
                </c:pt>
                <c:pt idx="168">
                  <c:v>3.2550632640000003</c:v>
                </c:pt>
                <c:pt idx="169">
                  <c:v>26.664911999999994</c:v>
                </c:pt>
                <c:pt idx="170">
                  <c:v>8.02141056</c:v>
                </c:pt>
                <c:pt idx="171">
                  <c:v>3.557058048</c:v>
                </c:pt>
                <c:pt idx="172">
                  <c:v>5.5670952960000015</c:v>
                </c:pt>
                <c:pt idx="173">
                  <c:v>13.305370751999998</c:v>
                </c:pt>
                <c:pt idx="174">
                  <c:v>4.330803456</c:v>
                </c:pt>
                <c:pt idx="175">
                  <c:v>2.405205792</c:v>
                </c:pt>
                <c:pt idx="176">
                  <c:v>4.29049728</c:v>
                </c:pt>
                <c:pt idx="177">
                  <c:v>2.2865794560000006</c:v>
                </c:pt>
                <c:pt idx="178">
                  <c:v>1.007268768</c:v>
                </c:pt>
                <c:pt idx="179">
                  <c:v>110.97206784000004</c:v>
                </c:pt>
                <c:pt idx="180">
                  <c:v>1329.4943424000003</c:v>
                </c:pt>
                <c:pt idx="181">
                  <c:v>133.0299072</c:v>
                </c:pt>
                <c:pt idx="182">
                  <c:v>11.942777088000001</c:v>
                </c:pt>
                <c:pt idx="183">
                  <c:v>67.46457600000001</c:v>
                </c:pt>
                <c:pt idx="184">
                  <c:v>2.746944</c:v>
                </c:pt>
                <c:pt idx="185">
                  <c:v>70.91966015999999</c:v>
                </c:pt>
                <c:pt idx="186">
                  <c:v>18.7480008</c:v>
                </c:pt>
                <c:pt idx="187">
                  <c:v>37.05915744000001</c:v>
                </c:pt>
                <c:pt idx="188">
                  <c:v>28.095481728</c:v>
                </c:pt>
                <c:pt idx="189">
                  <c:v>1298.08725984</c:v>
                </c:pt>
                <c:pt idx="190">
                  <c:v>4805.81413632</c:v>
                </c:pt>
                <c:pt idx="191">
                  <c:v>31.752806400000004</c:v>
                </c:pt>
                <c:pt idx="192">
                  <c:v>13.2558336</c:v>
                </c:pt>
                <c:pt idx="193">
                  <c:v>10.5833952</c:v>
                </c:pt>
                <c:pt idx="194">
                  <c:v>58.31141184</c:v>
                </c:pt>
                <c:pt idx="195">
                  <c:v>194.17124736</c:v>
                </c:pt>
                <c:pt idx="196">
                  <c:v>18.6541056</c:v>
                </c:pt>
                <c:pt idx="197">
                  <c:v>12.2716224</c:v>
                </c:pt>
                <c:pt idx="198">
                  <c:v>5.569168896000001</c:v>
                </c:pt>
                <c:pt idx="199">
                  <c:v>6.824998656000002</c:v>
                </c:pt>
                <c:pt idx="200">
                  <c:v>43.53113404800001</c:v>
                </c:pt>
                <c:pt idx="201">
                  <c:v>11.278313856</c:v>
                </c:pt>
                <c:pt idx="202">
                  <c:v>53.49137472</c:v>
                </c:pt>
                <c:pt idx="203">
                  <c:v>136.06632575999998</c:v>
                </c:pt>
                <c:pt idx="204">
                  <c:v>289.00434528</c:v>
                </c:pt>
                <c:pt idx="205">
                  <c:v>912.33202176</c:v>
                </c:pt>
                <c:pt idx="206">
                  <c:v>2590.0850822400007</c:v>
                </c:pt>
                <c:pt idx="207">
                  <c:v>7020.8784288</c:v>
                </c:pt>
                <c:pt idx="208">
                  <c:v>140.6808</c:v>
                </c:pt>
                <c:pt idx="209">
                  <c:v>107.04383712000003</c:v>
                </c:pt>
                <c:pt idx="210">
                  <c:v>54.46186099200001</c:v>
                </c:pt>
                <c:pt idx="211">
                  <c:v>50.36260608000001</c:v>
                </c:pt>
                <c:pt idx="212">
                  <c:v>15.886663487999998</c:v>
                </c:pt>
                <c:pt idx="213">
                  <c:v>6.499422720000001</c:v>
                </c:pt>
                <c:pt idx="214">
                  <c:v>8.723046816</c:v>
                </c:pt>
                <c:pt idx="215">
                  <c:v>0.34531660799999997</c:v>
                </c:pt>
                <c:pt idx="216">
                  <c:v>0.564133248</c:v>
                </c:pt>
                <c:pt idx="217">
                  <c:v>0.8780650560000001</c:v>
                </c:pt>
                <c:pt idx="218">
                  <c:v>1.3548556800000005</c:v>
                </c:pt>
                <c:pt idx="219">
                  <c:v>179.42383872000002</c:v>
                </c:pt>
                <c:pt idx="220">
                  <c:v>5.661718560000001</c:v>
                </c:pt>
                <c:pt idx="221">
                  <c:v>83.83782528000002</c:v>
                </c:pt>
                <c:pt idx="222">
                  <c:v>51.89621184</c:v>
                </c:pt>
                <c:pt idx="223">
                  <c:v>3.9903551999999993</c:v>
                </c:pt>
                <c:pt idx="224">
                  <c:v>560.4563404800001</c:v>
                </c:pt>
                <c:pt idx="225">
                  <c:v>35.83683129600001</c:v>
                </c:pt>
                <c:pt idx="226">
                  <c:v>839.00130048</c:v>
                </c:pt>
                <c:pt idx="227">
                  <c:v>351.4931884800001</c:v>
                </c:pt>
                <c:pt idx="228">
                  <c:v>73.24066944</c:v>
                </c:pt>
                <c:pt idx="229">
                  <c:v>61.35519744</c:v>
                </c:pt>
                <c:pt idx="233">
                  <c:v>0.45858700800000013</c:v>
                </c:pt>
                <c:pt idx="234">
                  <c:v>2.020553856</c:v>
                </c:pt>
                <c:pt idx="235">
                  <c:v>1.224372672</c:v>
                </c:pt>
                <c:pt idx="236">
                  <c:v>0.625598496</c:v>
                </c:pt>
                <c:pt idx="237">
                  <c:v>3.3144330240000004</c:v>
                </c:pt>
                <c:pt idx="238">
                  <c:v>66.58036992000001</c:v>
                </c:pt>
                <c:pt idx="239">
                  <c:v>1550.1682800000003</c:v>
                </c:pt>
                <c:pt idx="240">
                  <c:v>60.950171520000005</c:v>
                </c:pt>
                <c:pt idx="241">
                  <c:v>78.08290272</c:v>
                </c:pt>
                <c:pt idx="242">
                  <c:v>974.7535104000001</c:v>
                </c:pt>
                <c:pt idx="243">
                  <c:v>480.28018176000006</c:v>
                </c:pt>
                <c:pt idx="244">
                  <c:v>526.30428672</c:v>
                </c:pt>
                <c:pt idx="245">
                  <c:v>2385.5682470399997</c:v>
                </c:pt>
                <c:pt idx="246">
                  <c:v>2954.4424416</c:v>
                </c:pt>
                <c:pt idx="247">
                  <c:v>34.36795152</c:v>
                </c:pt>
                <c:pt idx="254">
                  <c:v>503.14619999999996</c:v>
                </c:pt>
                <c:pt idx="255">
                  <c:v>236.25816666666663</c:v>
                </c:pt>
                <c:pt idx="256">
                  <c:v>15.644079999999999</c:v>
                </c:pt>
                <c:pt idx="257">
                  <c:v>26.94654</c:v>
                </c:pt>
                <c:pt idx="258">
                  <c:v>83.52713333333332</c:v>
                </c:pt>
                <c:pt idx="262">
                  <c:v>1.151153</c:v>
                </c:pt>
                <c:pt idx="263">
                  <c:v>4.27095</c:v>
                </c:pt>
                <c:pt idx="264">
                  <c:v>618.1086690000001</c:v>
                </c:pt>
                <c:pt idx="265">
                  <c:v>75.209084</c:v>
                </c:pt>
                <c:pt idx="266">
                  <c:v>41.825684736</c:v>
                </c:pt>
                <c:pt idx="267">
                  <c:v>31.812761491200003</c:v>
                </c:pt>
                <c:pt idx="268">
                  <c:v>4.4774477568</c:v>
                </c:pt>
                <c:pt idx="269">
                  <c:v>18.670059648000002</c:v>
                </c:pt>
                <c:pt idx="270">
                  <c:v>7.373466000000001</c:v>
                </c:pt>
                <c:pt idx="271">
                  <c:v>33.976241596799994</c:v>
                </c:pt>
                <c:pt idx="272">
                  <c:v>30.367100390400005</c:v>
                </c:pt>
                <c:pt idx="273">
                  <c:v>6.6099132863999985</c:v>
                </c:pt>
                <c:pt idx="274">
                  <c:v>301.99714790400003</c:v>
                </c:pt>
                <c:pt idx="275">
                  <c:v>26.758835107200003</c:v>
                </c:pt>
                <c:pt idx="276">
                  <c:v>16.1508138624</c:v>
                </c:pt>
                <c:pt idx="277">
                  <c:v>9.553016448</c:v>
                </c:pt>
                <c:pt idx="278">
                  <c:v>20.599877519999996</c:v>
                </c:pt>
                <c:pt idx="279">
                  <c:v>195.8937813504</c:v>
                </c:pt>
                <c:pt idx="280">
                  <c:v>24.216603724800002</c:v>
                </c:pt>
                <c:pt idx="281">
                  <c:v>0.6502386240000001</c:v>
                </c:pt>
                <c:pt idx="282">
                  <c:v>6.283308441600001</c:v>
                </c:pt>
                <c:pt idx="283">
                  <c:v>5.587841376000001</c:v>
                </c:pt>
                <c:pt idx="284">
                  <c:v>20.2349011392</c:v>
                </c:pt>
                <c:pt idx="285">
                  <c:v>409.31304336000017</c:v>
                </c:pt>
                <c:pt idx="286">
                  <c:v>3.01921776</c:v>
                </c:pt>
                <c:pt idx="287">
                  <c:v>3.1855303296</c:v>
                </c:pt>
                <c:pt idx="288">
                  <c:v>0.7876763136000002</c:v>
                </c:pt>
                <c:pt idx="289">
                  <c:v>0.8035648992</c:v>
                </c:pt>
                <c:pt idx="290">
                  <c:v>6.9329152512</c:v>
                </c:pt>
                <c:pt idx="291">
                  <c:v>31.578596092799998</c:v>
                </c:pt>
                <c:pt idx="292">
                  <c:v>541.18876032</c:v>
                </c:pt>
                <c:pt idx="293">
                  <c:v>142.31838024000004</c:v>
                </c:pt>
                <c:pt idx="294">
                  <c:v>1634.8403454911997</c:v>
                </c:pt>
                <c:pt idx="295">
                  <c:v>1067.0884834752</c:v>
                </c:pt>
                <c:pt idx="296">
                  <c:v>215.925341184</c:v>
                </c:pt>
                <c:pt idx="297">
                  <c:v>1259.49420395136</c:v>
                </c:pt>
                <c:pt idx="298">
                  <c:v>21.430372880447997</c:v>
                </c:pt>
                <c:pt idx="299">
                  <c:v>118.240120342368</c:v>
                </c:pt>
                <c:pt idx="300">
                  <c:v>238.75847418700806</c:v>
                </c:pt>
                <c:pt idx="301">
                  <c:v>58.28186288736</c:v>
                </c:pt>
                <c:pt idx="302">
                  <c:v>11.767546668096</c:v>
                </c:pt>
                <c:pt idx="303">
                  <c:v>5.240475873216</c:v>
                </c:pt>
                <c:pt idx="304">
                  <c:v>2.1653239708800003</c:v>
                </c:pt>
                <c:pt idx="305">
                  <c:v>0.14502959856</c:v>
                </c:pt>
                <c:pt idx="306">
                  <c:v>1.7240472515519996</c:v>
                </c:pt>
                <c:pt idx="307">
                  <c:v>12.694520419200003</c:v>
                </c:pt>
                <c:pt idx="308">
                  <c:v>17.97703250112</c:v>
                </c:pt>
                <c:pt idx="309">
                  <c:v>822.0598086032641</c:v>
                </c:pt>
                <c:pt idx="310">
                  <c:v>19.810795334400005</c:v>
                </c:pt>
                <c:pt idx="311">
                  <c:v>16.826784054912004</c:v>
                </c:pt>
                <c:pt idx="312">
                  <c:v>12.155849716608003</c:v>
                </c:pt>
                <c:pt idx="313">
                  <c:v>8.012675779200002</c:v>
                </c:pt>
                <c:pt idx="314">
                  <c:v>32.69928360182399</c:v>
                </c:pt>
                <c:pt idx="315">
                  <c:v>7.219861615296001</c:v>
                </c:pt>
                <c:pt idx="316">
                  <c:v>8.66602455264</c:v>
                </c:pt>
                <c:pt idx="317">
                  <c:v>49.58390543702401</c:v>
                </c:pt>
                <c:pt idx="318">
                  <c:v>18.4033443816</c:v>
                </c:pt>
                <c:pt idx="319">
                  <c:v>42.979919613984</c:v>
                </c:pt>
                <c:pt idx="320">
                  <c:v>546.4248796892161</c:v>
                </c:pt>
                <c:pt idx="321">
                  <c:v>65.62718506310401</c:v>
                </c:pt>
                <c:pt idx="322">
                  <c:v>62.206735631040004</c:v>
                </c:pt>
                <c:pt idx="323">
                  <c:v>95.58340288992</c:v>
                </c:pt>
                <c:pt idx="324">
                  <c:v>11023.883458411105</c:v>
                </c:pt>
                <c:pt idx="325">
                  <c:v>16.058360153088</c:v>
                </c:pt>
                <c:pt idx="326">
                  <c:v>28.651246050240005</c:v>
                </c:pt>
                <c:pt idx="327">
                  <c:v>17.577169394400002</c:v>
                </c:pt>
                <c:pt idx="328">
                  <c:v>1.8719486565119998</c:v>
                </c:pt>
                <c:pt idx="329">
                  <c:v>4.291729444224001</c:v>
                </c:pt>
                <c:pt idx="330">
                  <c:v>10.134697694976</c:v>
                </c:pt>
                <c:pt idx="331">
                  <c:v>1.4802920389440002</c:v>
                </c:pt>
                <c:pt idx="332">
                  <c:v>4.500578246111999</c:v>
                </c:pt>
                <c:pt idx="333">
                  <c:v>0.641966089824</c:v>
                </c:pt>
                <c:pt idx="334">
                  <c:v>0.5951044944</c:v>
                </c:pt>
                <c:pt idx="335">
                  <c:v>1.1031808106880001</c:v>
                </c:pt>
                <c:pt idx="336">
                  <c:v>18.314758522368003</c:v>
                </c:pt>
                <c:pt idx="337">
                  <c:v>1.0798227095040003</c:v>
                </c:pt>
                <c:pt idx="338">
                  <c:v>0.27968774428800003</c:v>
                </c:pt>
                <c:pt idx="339">
                  <c:v>0.18638406374400002</c:v>
                </c:pt>
                <c:pt idx="340">
                  <c:v>1.0933333920000001</c:v>
                </c:pt>
                <c:pt idx="341">
                  <c:v>11.2151190672</c:v>
                </c:pt>
                <c:pt idx="342">
                  <c:v>8.621082913248001</c:v>
                </c:pt>
                <c:pt idx="343">
                  <c:v>0.5948596460159999</c:v>
                </c:pt>
                <c:pt idx="344">
                  <c:v>7.58122677936</c:v>
                </c:pt>
                <c:pt idx="345">
                  <c:v>1.0355586442559999</c:v>
                </c:pt>
                <c:pt idx="346">
                  <c:v>31.778929688832</c:v>
                </c:pt>
                <c:pt idx="347">
                  <c:v>8.886957126912002</c:v>
                </c:pt>
                <c:pt idx="348">
                  <c:v>13.492025758079999</c:v>
                </c:pt>
                <c:pt idx="349">
                  <c:v>3416.1178496970247</c:v>
                </c:pt>
                <c:pt idx="350">
                  <c:v>7915.6057445424</c:v>
                </c:pt>
                <c:pt idx="351">
                  <c:v>39096.226510076165</c:v>
                </c:pt>
                <c:pt idx="352">
                  <c:v>116.39568776832002</c:v>
                </c:pt>
                <c:pt idx="353">
                  <c:v>3765.486423900096</c:v>
                </c:pt>
                <c:pt idx="354">
                  <c:v>134.15778586368003</c:v>
                </c:pt>
                <c:pt idx="355">
                  <c:v>20.826331726463998</c:v>
                </c:pt>
                <c:pt idx="356">
                  <c:v>130.97631327264003</c:v>
                </c:pt>
                <c:pt idx="357">
                  <c:v>5728.781122290431</c:v>
                </c:pt>
                <c:pt idx="358">
                  <c:v>34.74694941004801</c:v>
                </c:pt>
                <c:pt idx="359">
                  <c:v>11.07217234656</c:v>
                </c:pt>
                <c:pt idx="360">
                  <c:v>17.617225964544</c:v>
                </c:pt>
                <c:pt idx="361">
                  <c:v>8.814798415296</c:v>
                </c:pt>
                <c:pt idx="362">
                  <c:v>24.482246861952003</c:v>
                </c:pt>
                <c:pt idx="363">
                  <c:v>6.8554162656</c:v>
                </c:pt>
                <c:pt idx="364">
                  <c:v>4.401482697215999</c:v>
                </c:pt>
                <c:pt idx="365">
                  <c:v>6.229367705088</c:v>
                </c:pt>
                <c:pt idx="366">
                  <c:v>3.2808141463680003</c:v>
                </c:pt>
                <c:pt idx="367">
                  <c:v>1.1694531401279997</c:v>
                </c:pt>
                <c:pt idx="370">
                  <c:v>189.375731246592</c:v>
                </c:pt>
                <c:pt idx="371">
                  <c:v>0.16797451939199998</c:v>
                </c:pt>
                <c:pt idx="372">
                  <c:v>1.780570182816</c:v>
                </c:pt>
                <c:pt idx="373">
                  <c:v>0.067640571936</c:v>
                </c:pt>
                <c:pt idx="375">
                  <c:v>258.715297663488</c:v>
                </c:pt>
                <c:pt idx="376">
                  <c:v>108.04340650752</c:v>
                </c:pt>
                <c:pt idx="377">
                  <c:v>23.127499531008002</c:v>
                </c:pt>
                <c:pt idx="378">
                  <c:v>275.58970767014404</c:v>
                </c:pt>
                <c:pt idx="379">
                  <c:v>124.07113207641602</c:v>
                </c:pt>
                <c:pt idx="380">
                  <c:v>9.822795651072</c:v>
                </c:pt>
                <c:pt idx="381">
                  <c:v>21.89606500224</c:v>
                </c:pt>
                <c:pt idx="382">
                  <c:v>50.964646660704005</c:v>
                </c:pt>
                <c:pt idx="383">
                  <c:v>89.664507790848</c:v>
                </c:pt>
                <c:pt idx="384">
                  <c:v>4761.199134869761</c:v>
                </c:pt>
                <c:pt idx="385">
                  <c:v>372.38189379004797</c:v>
                </c:pt>
                <c:pt idx="386">
                  <c:v>7190.330805600767</c:v>
                </c:pt>
                <c:pt idx="387">
                  <c:v>292.31970184713595</c:v>
                </c:pt>
                <c:pt idx="388">
                  <c:v>1363.5089078561277</c:v>
                </c:pt>
                <c:pt idx="389">
                  <c:v>30350.46008744468</c:v>
                </c:pt>
                <c:pt idx="390">
                  <c:v>18873.46166140512</c:v>
                </c:pt>
                <c:pt idx="391">
                  <c:v>247.68801108057602</c:v>
                </c:pt>
                <c:pt idx="392">
                  <c:v>298.96068842294403</c:v>
                </c:pt>
                <c:pt idx="393">
                  <c:v>313.807128867072</c:v>
                </c:pt>
                <c:pt idx="394">
                  <c:v>44.837499455999996</c:v>
                </c:pt>
                <c:pt idx="395">
                  <c:v>132.46657166102398</c:v>
                </c:pt>
                <c:pt idx="396">
                  <c:v>32.744924751168</c:v>
                </c:pt>
                <c:pt idx="397">
                  <c:v>9.787643358048</c:v>
                </c:pt>
                <c:pt idx="398">
                  <c:v>24.019938004608004</c:v>
                </c:pt>
                <c:pt idx="399">
                  <c:v>11.006153978688001</c:v>
                </c:pt>
                <c:pt idx="400">
                  <c:v>10.195310438207999</c:v>
                </c:pt>
                <c:pt idx="401">
                  <c:v>5.9178394368</c:v>
                </c:pt>
                <c:pt idx="402">
                  <c:v>2.6590611075840003</c:v>
                </c:pt>
                <c:pt idx="403">
                  <c:v>8.316736705728001</c:v>
                </c:pt>
                <c:pt idx="404">
                  <c:v>4.3461186768</c:v>
                </c:pt>
                <c:pt idx="405">
                  <c:v>5.236220602368001</c:v>
                </c:pt>
                <c:pt idx="407">
                  <c:v>0.7340577361920001</c:v>
                </c:pt>
                <c:pt idx="408">
                  <c:v>1.504594891008</c:v>
                </c:pt>
                <c:pt idx="412">
                  <c:v>18.412039848384</c:v>
                </c:pt>
                <c:pt idx="413">
                  <c:v>65.490836113152</c:v>
                </c:pt>
                <c:pt idx="414">
                  <c:v>3.2207734964159997</c:v>
                </c:pt>
                <c:pt idx="415">
                  <c:v>9.638931715200002</c:v>
                </c:pt>
                <c:pt idx="416">
                  <c:v>11.107375595136</c:v>
                </c:pt>
                <c:pt idx="417">
                  <c:v>7.054655023584002</c:v>
                </c:pt>
                <c:pt idx="418">
                  <c:v>37.51152565248</c:v>
                </c:pt>
                <c:pt idx="419">
                  <c:v>45.03498709248</c:v>
                </c:pt>
                <c:pt idx="420">
                  <c:v>8.548571348352</c:v>
                </c:pt>
                <c:pt idx="421">
                  <c:v>18.579010621248003</c:v>
                </c:pt>
                <c:pt idx="422">
                  <c:v>14.937403985280003</c:v>
                </c:pt>
                <c:pt idx="423">
                  <c:v>1904.9473051594564</c:v>
                </c:pt>
                <c:pt idx="424">
                  <c:v>1809.7022495646722</c:v>
                </c:pt>
                <c:pt idx="425">
                  <c:v>1732.8222030672</c:v>
                </c:pt>
                <c:pt idx="426">
                  <c:v>130.50167047315202</c:v>
                </c:pt>
                <c:pt idx="427">
                  <c:v>250.535266265088</c:v>
                </c:pt>
                <c:pt idx="428">
                  <c:v>125.31024851904</c:v>
                </c:pt>
                <c:pt idx="429">
                  <c:v>81.71472490272001</c:v>
                </c:pt>
                <c:pt idx="430">
                  <c:v>142.301694377664</c:v>
                </c:pt>
                <c:pt idx="431">
                  <c:v>10.984566061728</c:v>
                </c:pt>
                <c:pt idx="432">
                  <c:v>5.894107449408</c:v>
                </c:pt>
                <c:pt idx="433">
                  <c:v>9.539748317375999</c:v>
                </c:pt>
                <c:pt idx="434">
                  <c:v>1.37200909824</c:v>
                </c:pt>
                <c:pt idx="435">
                  <c:v>1.3454911094400002</c:v>
                </c:pt>
                <c:pt idx="436">
                  <c:v>7.809602472</c:v>
                </c:pt>
                <c:pt idx="437">
                  <c:v>23.570680608576005</c:v>
                </c:pt>
                <c:pt idx="438">
                  <c:v>7.01577338544</c:v>
                </c:pt>
                <c:pt idx="439">
                  <c:v>3.9773975299200006</c:v>
                </c:pt>
                <c:pt idx="440">
                  <c:v>2.313434088576</c:v>
                </c:pt>
                <c:pt idx="441">
                  <c:v>2.0577706508160003</c:v>
                </c:pt>
                <c:pt idx="442">
                  <c:v>3.4724671470720003</c:v>
                </c:pt>
                <c:pt idx="443">
                  <c:v>1.21684719024</c:v>
                </c:pt>
                <c:pt idx="444">
                  <c:v>0.7546788748800002</c:v>
                </c:pt>
                <c:pt idx="445">
                  <c:v>1.006609738176</c:v>
                </c:pt>
                <c:pt idx="446">
                  <c:v>0.18351410112</c:v>
                </c:pt>
                <c:pt idx="447">
                  <c:v>0.6113208778559999</c:v>
                </c:pt>
                <c:pt idx="448">
                  <c:v>3.192235398144</c:v>
                </c:pt>
                <c:pt idx="449">
                  <c:v>1.623743931456</c:v>
                </c:pt>
                <c:pt idx="450">
                  <c:v>7.975251355680001</c:v>
                </c:pt>
                <c:pt idx="451">
                  <c:v>11.556632777471998</c:v>
                </c:pt>
                <c:pt idx="452">
                  <c:v>2.767802139648</c:v>
                </c:pt>
                <c:pt idx="453">
                  <c:v>139.07002012243197</c:v>
                </c:pt>
                <c:pt idx="454">
                  <c:v>295.48116342892797</c:v>
                </c:pt>
                <c:pt idx="455">
                  <c:v>10.942465086143999</c:v>
                </c:pt>
                <c:pt idx="456">
                  <c:v>356.777847887328</c:v>
                </c:pt>
                <c:pt idx="457">
                  <c:v>49.612110888960004</c:v>
                </c:pt>
                <c:pt idx="458">
                  <c:v>24.697758401279998</c:v>
                </c:pt>
                <c:pt idx="459">
                  <c:v>35.492483487744</c:v>
                </c:pt>
                <c:pt idx="460">
                  <c:v>203.90960411827203</c:v>
                </c:pt>
                <c:pt idx="461">
                  <c:v>100.41394322995201</c:v>
                </c:pt>
                <c:pt idx="462">
                  <c:v>189.01115623526402</c:v>
                </c:pt>
                <c:pt idx="463">
                  <c:v>478.37145381696</c:v>
                </c:pt>
                <c:pt idx="464">
                  <c:v>4146.887392538111</c:v>
                </c:pt>
                <c:pt idx="465">
                  <c:v>38.912816121119995</c:v>
                </c:pt>
                <c:pt idx="466">
                  <c:v>19.6811534592</c:v>
                </c:pt>
                <c:pt idx="467">
                  <c:v>31.448945318687997</c:v>
                </c:pt>
                <c:pt idx="468">
                  <c:v>31.369761782784003</c:v>
                </c:pt>
                <c:pt idx="469">
                  <c:v>17.674809225984003</c:v>
                </c:pt>
                <c:pt idx="470">
                  <c:v>2.558764137024</c:v>
                </c:pt>
                <c:pt idx="471">
                  <c:v>10.510877224511999</c:v>
                </c:pt>
                <c:pt idx="472">
                  <c:v>13.517647631136002</c:v>
                </c:pt>
                <c:pt idx="473">
                  <c:v>6.29150315904</c:v>
                </c:pt>
                <c:pt idx="474">
                  <c:v>7.563194862336</c:v>
                </c:pt>
                <c:pt idx="475">
                  <c:v>0.4495938825600001</c:v>
                </c:pt>
                <c:pt idx="476">
                  <c:v>2.1023144856</c:v>
                </c:pt>
                <c:pt idx="477">
                  <c:v>0.6736759776</c:v>
                </c:pt>
                <c:pt idx="478">
                  <c:v>0.9408470068799999</c:v>
                </c:pt>
                <c:pt idx="480">
                  <c:v>0.0230992287925406</c:v>
                </c:pt>
                <c:pt idx="481">
                  <c:v>55.81448443194635</c:v>
                </c:pt>
                <c:pt idx="482">
                  <c:v>6.082182682029155</c:v>
                </c:pt>
                <c:pt idx="483">
                  <c:v>6.840966057915314</c:v>
                </c:pt>
                <c:pt idx="484">
                  <c:v>8.94760393375731</c:v>
                </c:pt>
                <c:pt idx="485">
                  <c:v>7.621095072829833</c:v>
                </c:pt>
                <c:pt idx="486">
                  <c:v>32.74206203695409</c:v>
                </c:pt>
                <c:pt idx="487">
                  <c:v>10.375742216023665</c:v>
                </c:pt>
                <c:pt idx="488">
                  <c:v>49.606972799365565</c:v>
                </c:pt>
                <c:pt idx="489">
                  <c:v>18.427730869347723</c:v>
                </c:pt>
                <c:pt idx="490">
                  <c:v>7.774919954460144</c:v>
                </c:pt>
                <c:pt idx="491">
                  <c:v>553.3739588537272</c:v>
                </c:pt>
                <c:pt idx="492">
                  <c:v>14.389252884959864</c:v>
                </c:pt>
                <c:pt idx="493">
                  <c:v>292.9147580573729</c:v>
                </c:pt>
                <c:pt idx="494">
                  <c:v>63.02674752308514</c:v>
                </c:pt>
                <c:pt idx="495">
                  <c:v>25.441362934456404</c:v>
                </c:pt>
                <c:pt idx="496">
                  <c:v>147.9431555180575</c:v>
                </c:pt>
                <c:pt idx="497">
                  <c:v>78.74673647576837</c:v>
                </c:pt>
                <c:pt idx="498">
                  <c:v>8.96098510317741</c:v>
                </c:pt>
                <c:pt idx="499">
                  <c:v>25.780545831776223</c:v>
                </c:pt>
                <c:pt idx="500">
                  <c:v>15.294986010722711</c:v>
                </c:pt>
                <c:pt idx="501">
                  <c:v>14.81029191451173</c:v>
                </c:pt>
                <c:pt idx="502">
                  <c:v>6.2117566407360005</c:v>
                </c:pt>
                <c:pt idx="503">
                  <c:v>10.787436988416</c:v>
                </c:pt>
                <c:pt idx="504">
                  <c:v>3.6595310371199994</c:v>
                </c:pt>
                <c:pt idx="505">
                  <c:v>6.21640229184</c:v>
                </c:pt>
                <c:pt idx="506">
                  <c:v>4.5310609152</c:v>
                </c:pt>
                <c:pt idx="507">
                  <c:v>0.586348617312</c:v>
                </c:pt>
                <c:pt idx="508">
                  <c:v>2.5500930963840003</c:v>
                </c:pt>
                <c:pt idx="509">
                  <c:v>2.192876324352</c:v>
                </c:pt>
                <c:pt idx="510">
                  <c:v>1.2362500477439997</c:v>
                </c:pt>
                <c:pt idx="511">
                  <c:v>0.2485429875936</c:v>
                </c:pt>
                <c:pt idx="512">
                  <c:v>0.38789214796800003</c:v>
                </c:pt>
                <c:pt idx="513">
                  <c:v>0.03442319856</c:v>
                </c:pt>
                <c:pt idx="514">
                  <c:v>0.27166124304</c:v>
                </c:pt>
                <c:pt idx="515">
                  <c:v>0.806074946496</c:v>
                </c:pt>
                <c:pt idx="516">
                  <c:v>6.168127368672001</c:v>
                </c:pt>
                <c:pt idx="517">
                  <c:v>3.3961895049600006</c:v>
                </c:pt>
                <c:pt idx="518">
                  <c:v>10.571534387712</c:v>
                </c:pt>
                <c:pt idx="519">
                  <c:v>3.82606364448</c:v>
                </c:pt>
                <c:pt idx="520">
                  <c:v>3.6838626192</c:v>
                </c:pt>
                <c:pt idx="521">
                  <c:v>1.6959604895999998</c:v>
                </c:pt>
                <c:pt idx="522">
                  <c:v>0.30937444502399997</c:v>
                </c:pt>
                <c:pt idx="523">
                  <c:v>0.30118873075200003</c:v>
                </c:pt>
                <c:pt idx="524">
                  <c:v>17.857603584</c:v>
                </c:pt>
                <c:pt idx="525">
                  <c:v>30.356159503968005</c:v>
                </c:pt>
                <c:pt idx="526">
                  <c:v>8.216921896416</c:v>
                </c:pt>
                <c:pt idx="527">
                  <c:v>44.101350970560006</c:v>
                </c:pt>
                <c:pt idx="528">
                  <c:v>60.393169327968</c:v>
                </c:pt>
                <c:pt idx="529">
                  <c:v>3.5098790823359995</c:v>
                </c:pt>
                <c:pt idx="530">
                  <c:v>115.88987411136003</c:v>
                </c:pt>
                <c:pt idx="531">
                  <c:v>1.81617557616</c:v>
                </c:pt>
                <c:pt idx="532">
                  <c:v>7.511014779264</c:v>
                </c:pt>
                <c:pt idx="533">
                  <c:v>1.777186783008</c:v>
                </c:pt>
                <c:pt idx="534">
                  <c:v>0.3879594144</c:v>
                </c:pt>
                <c:pt idx="535">
                  <c:v>2.1426566990400002</c:v>
                </c:pt>
                <c:pt idx="536">
                  <c:v>4.740133862016</c:v>
                </c:pt>
                <c:pt idx="537">
                  <c:v>3.7194814517760006</c:v>
                </c:pt>
                <c:pt idx="538">
                  <c:v>2.289178394496</c:v>
                </c:pt>
                <c:pt idx="539">
                  <c:v>3.41378358912</c:v>
                </c:pt>
                <c:pt idx="540">
                  <c:v>5.792407049088</c:v>
                </c:pt>
                <c:pt idx="541">
                  <c:v>76.17427285478401</c:v>
                </c:pt>
                <c:pt idx="542">
                  <c:v>6.9816536064</c:v>
                </c:pt>
                <c:pt idx="543">
                  <c:v>48.192144948576</c:v>
                </c:pt>
                <c:pt idx="544">
                  <c:v>42.973436736000004</c:v>
                </c:pt>
                <c:pt idx="545">
                  <c:v>366.419238729408</c:v>
                </c:pt>
                <c:pt idx="546">
                  <c:v>28.561367102976003</c:v>
                </c:pt>
                <c:pt idx="547">
                  <c:v>26.266085637119996</c:v>
                </c:pt>
                <c:pt idx="548">
                  <c:v>62.646618082752006</c:v>
                </c:pt>
                <c:pt idx="549">
                  <c:v>38.103615086400005</c:v>
                </c:pt>
                <c:pt idx="550">
                  <c:v>35.807176677023996</c:v>
                </c:pt>
                <c:pt idx="551">
                  <c:v>1040.8992716286718</c:v>
                </c:pt>
                <c:pt idx="552">
                  <c:v>200.08574003808</c:v>
                </c:pt>
                <c:pt idx="553">
                  <c:v>13.979292618240002</c:v>
                </c:pt>
                <c:pt idx="554">
                  <c:v>9.878225905152002</c:v>
                </c:pt>
                <c:pt idx="555">
                  <c:v>38.6363702088</c:v>
                </c:pt>
                <c:pt idx="556">
                  <c:v>2378.475437216832</c:v>
                </c:pt>
                <c:pt idx="557">
                  <c:v>36.39972560140801</c:v>
                </c:pt>
                <c:pt idx="558">
                  <c:v>102.03193149811202</c:v>
                </c:pt>
                <c:pt idx="559">
                  <c:v>98.892107803008</c:v>
                </c:pt>
                <c:pt idx="560">
                  <c:v>143.42369917766402</c:v>
                </c:pt>
                <c:pt idx="561">
                  <c:v>6.090439727232</c:v>
                </c:pt>
                <c:pt idx="562">
                  <c:v>5.6126628172799995</c:v>
                </c:pt>
                <c:pt idx="563">
                  <c:v>3.2018864872320005</c:v>
                </c:pt>
                <c:pt idx="564">
                  <c:v>9.579743179775999</c:v>
                </c:pt>
                <c:pt idx="565">
                  <c:v>0.6493425482880001</c:v>
                </c:pt>
                <c:pt idx="566">
                  <c:v>1.8046628063999999</c:v>
                </c:pt>
                <c:pt idx="567">
                  <c:v>3.0810018764159994</c:v>
                </c:pt>
                <c:pt idx="568">
                  <c:v>930.0242154049921</c:v>
                </c:pt>
                <c:pt idx="569">
                  <c:v>2222.6697961444797</c:v>
                </c:pt>
                <c:pt idx="570">
                  <c:v>46.52691029683201</c:v>
                </c:pt>
                <c:pt idx="571">
                  <c:v>21.784113216</c:v>
                </c:pt>
                <c:pt idx="572">
                  <c:v>5.659259066495999</c:v>
                </c:pt>
                <c:pt idx="573">
                  <c:v>36.759508633728004</c:v>
                </c:pt>
                <c:pt idx="574">
                  <c:v>33.85799390563201</c:v>
                </c:pt>
                <c:pt idx="575">
                  <c:v>53.265509941248</c:v>
                </c:pt>
                <c:pt idx="576">
                  <c:v>315.39331182528</c:v>
                </c:pt>
                <c:pt idx="577">
                  <c:v>32.017608539136006</c:v>
                </c:pt>
                <c:pt idx="578">
                  <c:v>6.818237363519999</c:v>
                </c:pt>
                <c:pt idx="579">
                  <c:v>115.43516139024</c:v>
                </c:pt>
                <c:pt idx="580">
                  <c:v>1050.4980564629761</c:v>
                </c:pt>
                <c:pt idx="581">
                  <c:v>126.170376064128</c:v>
                </c:pt>
                <c:pt idx="582">
                  <c:v>33.03396222336</c:v>
                </c:pt>
                <c:pt idx="583">
                  <c:v>169.07149173801605</c:v>
                </c:pt>
                <c:pt idx="584">
                  <c:v>967.6281863687042</c:v>
                </c:pt>
                <c:pt idx="585">
                  <c:v>115.740249449472</c:v>
                </c:pt>
                <c:pt idx="586">
                  <c:v>27.405763257600007</c:v>
                </c:pt>
                <c:pt idx="587">
                  <c:v>29.382836811552004</c:v>
                </c:pt>
                <c:pt idx="588">
                  <c:v>19.33988853888</c:v>
                </c:pt>
                <c:pt idx="589">
                  <c:v>10.09243058688</c:v>
                </c:pt>
                <c:pt idx="590">
                  <c:v>10.511869737600001</c:v>
                </c:pt>
                <c:pt idx="591">
                  <c:v>9.548055543168001</c:v>
                </c:pt>
                <c:pt idx="592">
                  <c:v>7.241446562688</c:v>
                </c:pt>
                <c:pt idx="593">
                  <c:v>4.541097731040001</c:v>
                </c:pt>
                <c:pt idx="594">
                  <c:v>3.0854187336960006</c:v>
                </c:pt>
                <c:pt idx="595">
                  <c:v>2.3127308755200002</c:v>
                </c:pt>
                <c:pt idx="596">
                  <c:v>2.01122564544</c:v>
                </c:pt>
                <c:pt idx="597">
                  <c:v>3.5363810119680004</c:v>
                </c:pt>
                <c:pt idx="598">
                  <c:v>2.04433111872</c:v>
                </c:pt>
                <c:pt idx="599">
                  <c:v>3.2217288485760003</c:v>
                </c:pt>
                <c:pt idx="600">
                  <c:v>0.7634090931840001</c:v>
                </c:pt>
                <c:pt idx="601">
                  <c:v>27.648169577280004</c:v>
                </c:pt>
                <c:pt idx="602">
                  <c:v>1.2015625680000002</c:v>
                </c:pt>
                <c:pt idx="603">
                  <c:v>277.62880820832004</c:v>
                </c:pt>
                <c:pt idx="604">
                  <c:v>0.064343899872</c:v>
                </c:pt>
                <c:pt idx="605">
                  <c:v>1.000486681344</c:v>
                </c:pt>
                <c:pt idx="606">
                  <c:v>12.574651717152001</c:v>
                </c:pt>
                <c:pt idx="607">
                  <c:v>30.91258633968</c:v>
                </c:pt>
                <c:pt idx="608">
                  <c:v>107.80656830668799</c:v>
                </c:pt>
                <c:pt idx="609">
                  <c:v>2236.2943175150403</c:v>
                </c:pt>
                <c:pt idx="610">
                  <c:v>62.75580395184001</c:v>
                </c:pt>
                <c:pt idx="611">
                  <c:v>140.48125377264</c:v>
                </c:pt>
                <c:pt idx="612">
                  <c:v>7222.401942220799</c:v>
                </c:pt>
                <c:pt idx="613">
                  <c:v>13394.274503574241</c:v>
                </c:pt>
                <c:pt idx="614">
                  <c:v>190.623811734144</c:v>
                </c:pt>
                <c:pt idx="615">
                  <c:v>20.741865177599998</c:v>
                </c:pt>
                <c:pt idx="616">
                  <c:v>807.833412655488</c:v>
                </c:pt>
                <c:pt idx="617">
                  <c:v>65.30061903551999</c:v>
                </c:pt>
                <c:pt idx="618">
                  <c:v>1336.5354085171205</c:v>
                </c:pt>
                <c:pt idx="619">
                  <c:v>48.23833407984</c:v>
                </c:pt>
                <c:pt idx="620">
                  <c:v>106.695819822528</c:v>
                </c:pt>
                <c:pt idx="621">
                  <c:v>60.49074813350401</c:v>
                </c:pt>
                <c:pt idx="622">
                  <c:v>303.661194195168</c:v>
                </c:pt>
                <c:pt idx="623">
                  <c:v>49.266131389056</c:v>
                </c:pt>
                <c:pt idx="624">
                  <c:v>14.514131449152002</c:v>
                </c:pt>
                <c:pt idx="625">
                  <c:v>14.780819602944</c:v>
                </c:pt>
                <c:pt idx="626">
                  <c:v>6.617140115040001</c:v>
                </c:pt>
                <c:pt idx="627">
                  <c:v>32.630351494176</c:v>
                </c:pt>
                <c:pt idx="628">
                  <c:v>15.776931453120001</c:v>
                </c:pt>
                <c:pt idx="629">
                  <c:v>7.222588772256001</c:v>
                </c:pt>
                <c:pt idx="630">
                  <c:v>7.07709330432</c:v>
                </c:pt>
                <c:pt idx="631">
                  <c:v>6.1592963328</c:v>
                </c:pt>
                <c:pt idx="632">
                  <c:v>7.368576691104001</c:v>
                </c:pt>
                <c:pt idx="633">
                  <c:v>6.922697193215999</c:v>
                </c:pt>
                <c:pt idx="634">
                  <c:v>2.854556898048</c:v>
                </c:pt>
                <c:pt idx="635">
                  <c:v>2.5219916559360005</c:v>
                </c:pt>
              </c:numCache>
            </c:numRef>
          </c:yVal>
          <c:smooth val="0"/>
        </c:ser>
        <c:axId val="6693987"/>
        <c:axId val="60245884"/>
      </c:scatterChart>
      <c:valAx>
        <c:axId val="66939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245884"/>
        <c:crossesAt val="0.01"/>
        <c:crossBetween val="midCat"/>
        <c:dispUnits/>
      </c:valAx>
      <c:valAx>
        <c:axId val="6024588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93987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0775"/>
          <c:w val="0.17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W.17  Nam  Mae  Soi  A.Chae Hom  Lampang   Year 2018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4"/>
          <c:w val="0.935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'w17'!$B$1:$B$365</c:f>
              <c:strCache/>
            </c:strRef>
          </c:cat>
          <c:val>
            <c:numRef>
              <c:f>'w17'!$D$1:$D$365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'w17'!$B$1:$B$365</c:f>
              <c:strCache/>
            </c:strRef>
          </c:cat>
          <c:val>
            <c:numRef>
              <c:f>'w17'!$E$1:$E$365</c:f>
              <c:numCache/>
            </c:numRef>
          </c:val>
          <c:smooth val="0"/>
        </c:ser>
        <c:marker val="1"/>
        <c:axId val="5342045"/>
        <c:axId val="48078406"/>
      </c:lineChart>
      <c:dateAx>
        <c:axId val="53420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At val="29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078406"/>
        <c:scaling>
          <c:orientation val="minMax"/>
          <c:max val="296"/>
          <c:min val="2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1425"/>
          <c:w val="0.84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W.17  Nam Mae Soi D.A. 726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09775"/>
          <c:w val="0.785"/>
          <c:h val="0.805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DATA!$D$610:$D$644</c:f>
              <c:numCache>
                <c:ptCount val="35"/>
                <c:pt idx="0">
                  <c:v>3.642</c:v>
                </c:pt>
                <c:pt idx="1">
                  <c:v>2.575</c:v>
                </c:pt>
                <c:pt idx="2">
                  <c:v>18.335</c:v>
                </c:pt>
                <c:pt idx="3">
                  <c:v>3.073</c:v>
                </c:pt>
                <c:pt idx="4">
                  <c:v>2.668</c:v>
                </c:pt>
                <c:pt idx="5">
                  <c:v>2.709</c:v>
                </c:pt>
                <c:pt idx="6">
                  <c:v>4.685</c:v>
                </c:pt>
                <c:pt idx="7">
                  <c:v>9.664</c:v>
                </c:pt>
                <c:pt idx="8">
                  <c:v>55.929</c:v>
                </c:pt>
                <c:pt idx="9">
                  <c:v>8.959</c:v>
                </c:pt>
                <c:pt idx="10">
                  <c:v>11.723</c:v>
                </c:pt>
                <c:pt idx="11">
                  <c:v>203.82</c:v>
                </c:pt>
                <c:pt idx="12">
                  <c:v>179.709</c:v>
                </c:pt>
                <c:pt idx="13">
                  <c:v>15.916</c:v>
                </c:pt>
                <c:pt idx="14">
                  <c:v>6.3</c:v>
                </c:pt>
                <c:pt idx="15">
                  <c:v>13.324</c:v>
                </c:pt>
                <c:pt idx="16">
                  <c:v>9.405</c:v>
                </c:pt>
                <c:pt idx="17">
                  <c:v>45.024</c:v>
                </c:pt>
                <c:pt idx="18">
                  <c:v>10.251</c:v>
                </c:pt>
                <c:pt idx="19">
                  <c:v>9.453</c:v>
                </c:pt>
                <c:pt idx="20">
                  <c:v>8.609</c:v>
                </c:pt>
                <c:pt idx="21">
                  <c:v>16.487</c:v>
                </c:pt>
                <c:pt idx="22">
                  <c:v>9.318</c:v>
                </c:pt>
                <c:pt idx="23">
                  <c:v>4.723</c:v>
                </c:pt>
                <c:pt idx="24">
                  <c:v>3.684</c:v>
                </c:pt>
                <c:pt idx="25">
                  <c:v>3.645</c:v>
                </c:pt>
                <c:pt idx="26">
                  <c:v>4.547</c:v>
                </c:pt>
                <c:pt idx="27">
                  <c:v>3.519</c:v>
                </c:pt>
                <c:pt idx="28">
                  <c:v>3.107</c:v>
                </c:pt>
                <c:pt idx="29">
                  <c:v>2.192</c:v>
                </c:pt>
                <c:pt idx="30">
                  <c:v>1.9</c:v>
                </c:pt>
                <c:pt idx="31">
                  <c:v>1.949</c:v>
                </c:pt>
                <c:pt idx="32">
                  <c:v>1.631</c:v>
                </c:pt>
                <c:pt idx="33">
                  <c:v>1.084</c:v>
                </c:pt>
                <c:pt idx="34">
                  <c:v>1.368</c:v>
                </c:pt>
              </c:numCache>
            </c:numRef>
          </c:xVal>
          <c:yVal>
            <c:numRef>
              <c:f>DATA!$G$610:$G$644</c:f>
              <c:numCache>
                <c:ptCount val="35"/>
                <c:pt idx="0">
                  <c:v>27.648169577280004</c:v>
                </c:pt>
                <c:pt idx="1">
                  <c:v>1.2015625680000002</c:v>
                </c:pt>
                <c:pt idx="2">
                  <c:v>277.62880820832004</c:v>
                </c:pt>
                <c:pt idx="3">
                  <c:v>0.064343899872</c:v>
                </c:pt>
                <c:pt idx="4">
                  <c:v>1.000486681344</c:v>
                </c:pt>
                <c:pt idx="5">
                  <c:v>12.574651717152001</c:v>
                </c:pt>
                <c:pt idx="6">
                  <c:v>30.91258633968</c:v>
                </c:pt>
                <c:pt idx="7">
                  <c:v>107.80656830668799</c:v>
                </c:pt>
                <c:pt idx="8">
                  <c:v>2236.2943175150403</c:v>
                </c:pt>
                <c:pt idx="9">
                  <c:v>62.75580395184001</c:v>
                </c:pt>
                <c:pt idx="10">
                  <c:v>140.48125377264</c:v>
                </c:pt>
                <c:pt idx="11">
                  <c:v>7222.401942220799</c:v>
                </c:pt>
                <c:pt idx="12">
                  <c:v>13394.274503574241</c:v>
                </c:pt>
                <c:pt idx="13">
                  <c:v>190.623811734144</c:v>
                </c:pt>
                <c:pt idx="14">
                  <c:v>20.741865177599998</c:v>
                </c:pt>
                <c:pt idx="15">
                  <c:v>807.833412655488</c:v>
                </c:pt>
                <c:pt idx="16">
                  <c:v>65.30061903551999</c:v>
                </c:pt>
                <c:pt idx="17">
                  <c:v>1336.5354085171205</c:v>
                </c:pt>
                <c:pt idx="18">
                  <c:v>48.23833407984</c:v>
                </c:pt>
                <c:pt idx="19">
                  <c:v>106.695819822528</c:v>
                </c:pt>
                <c:pt idx="20">
                  <c:v>60.49074813350401</c:v>
                </c:pt>
                <c:pt idx="21">
                  <c:v>303.661194195168</c:v>
                </c:pt>
                <c:pt idx="22">
                  <c:v>49.266131389056</c:v>
                </c:pt>
                <c:pt idx="23">
                  <c:v>14.514131449152002</c:v>
                </c:pt>
                <c:pt idx="24">
                  <c:v>14.780819602944</c:v>
                </c:pt>
                <c:pt idx="25">
                  <c:v>6.617140115040001</c:v>
                </c:pt>
                <c:pt idx="26">
                  <c:v>32.630351494176</c:v>
                </c:pt>
                <c:pt idx="27">
                  <c:v>15.776931453120001</c:v>
                </c:pt>
                <c:pt idx="28">
                  <c:v>7.222588772256001</c:v>
                </c:pt>
                <c:pt idx="29">
                  <c:v>7.07709330432</c:v>
                </c:pt>
                <c:pt idx="30">
                  <c:v>6.1592963328</c:v>
                </c:pt>
                <c:pt idx="31">
                  <c:v>7.368576691104001</c:v>
                </c:pt>
                <c:pt idx="32">
                  <c:v>6.922697193215999</c:v>
                </c:pt>
                <c:pt idx="33">
                  <c:v>2.854556898048</c:v>
                </c:pt>
                <c:pt idx="34">
                  <c:v>2.5219916559360005</c:v>
                </c:pt>
              </c:numCache>
            </c:numRef>
          </c:yVal>
          <c:smooth val="0"/>
        </c:ser>
        <c:axId val="30052471"/>
        <c:axId val="2036784"/>
      </c:scatterChart>
      <c:valAx>
        <c:axId val="30052471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036784"/>
        <c:crossesAt val="0.1"/>
        <c:crossBetween val="midCat"/>
        <c:dispUnits/>
      </c:valAx>
      <c:valAx>
        <c:axId val="203678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05247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105"/>
          <c:w val="0.1062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9</xdr:col>
      <xdr:colOff>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0" y="85725"/>
        <a:ext cx="58293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721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95250</xdr:rowOff>
    </xdr:from>
    <xdr:to>
      <xdr:col>15</xdr:col>
      <xdr:colOff>0</xdr:colOff>
      <xdr:row>34</xdr:row>
      <xdr:rowOff>28575</xdr:rowOff>
    </xdr:to>
    <xdr:graphicFrame>
      <xdr:nvGraphicFramePr>
        <xdr:cNvPr id="2" name="Chart 1"/>
        <xdr:cNvGraphicFramePr/>
      </xdr:nvGraphicFramePr>
      <xdr:xfrm>
        <a:off x="2895600" y="49530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515"/>
  <sheetViews>
    <sheetView zoomScalePageLayoutView="0" workbookViewId="0" topLeftCell="A458">
      <selection activeCell="G475" sqref="G475"/>
    </sheetView>
  </sheetViews>
  <sheetFormatPr defaultColWidth="9.140625" defaultRowHeight="23.25"/>
  <cols>
    <col min="1" max="1" width="9.421875" style="177" bestFit="1" customWidth="1"/>
    <col min="2" max="2" width="9.140625" style="179" customWidth="1"/>
    <col min="3" max="3" width="9.421875" style="187" bestFit="1" customWidth="1"/>
    <col min="4" max="4" width="9.140625" style="187" customWidth="1"/>
    <col min="6" max="6" width="11.421875" style="0" customWidth="1"/>
    <col min="8" max="8" width="9.140625" style="179" customWidth="1"/>
    <col min="9" max="10" width="9.140625" style="196" customWidth="1"/>
  </cols>
  <sheetData>
    <row r="1" spans="1:10" s="155" customFormat="1" ht="21">
      <c r="A1" s="286" t="s">
        <v>175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0" s="155" customFormat="1" ht="21">
      <c r="A2" s="172" t="s">
        <v>176</v>
      </c>
      <c r="B2" s="157" t="s">
        <v>177</v>
      </c>
      <c r="C2" s="180" t="s">
        <v>178</v>
      </c>
      <c r="D2" s="181" t="s">
        <v>178</v>
      </c>
      <c r="E2" s="156" t="s">
        <v>179</v>
      </c>
      <c r="F2" s="158" t="s">
        <v>179</v>
      </c>
      <c r="G2" s="156" t="s">
        <v>179</v>
      </c>
      <c r="H2" s="157" t="s">
        <v>180</v>
      </c>
      <c r="I2" s="188" t="s">
        <v>179</v>
      </c>
      <c r="J2" s="189" t="s">
        <v>179</v>
      </c>
    </row>
    <row r="3" spans="1:10" s="155" customFormat="1" ht="21">
      <c r="A3" s="173" t="s">
        <v>181</v>
      </c>
      <c r="B3" s="160" t="s">
        <v>182</v>
      </c>
      <c r="C3" s="182" t="s">
        <v>183</v>
      </c>
      <c r="D3" s="183" t="s">
        <v>183</v>
      </c>
      <c r="E3" s="159" t="s">
        <v>184</v>
      </c>
      <c r="F3" s="161" t="s">
        <v>184</v>
      </c>
      <c r="G3" s="159" t="s">
        <v>185</v>
      </c>
      <c r="H3" s="160" t="s">
        <v>186</v>
      </c>
      <c r="I3" s="190" t="s">
        <v>187</v>
      </c>
      <c r="J3" s="191" t="s">
        <v>188</v>
      </c>
    </row>
    <row r="4" spans="1:10" s="155" customFormat="1" ht="18.75" customHeight="1">
      <c r="A4" s="174"/>
      <c r="B4" s="160" t="s">
        <v>189</v>
      </c>
      <c r="C4" s="182" t="s">
        <v>190</v>
      </c>
      <c r="D4" s="183" t="s">
        <v>191</v>
      </c>
      <c r="E4" s="159" t="s">
        <v>192</v>
      </c>
      <c r="F4" s="161" t="s">
        <v>193</v>
      </c>
      <c r="G4" s="159" t="s">
        <v>194</v>
      </c>
      <c r="H4" s="160" t="s">
        <v>195</v>
      </c>
      <c r="I4" s="192"/>
      <c r="J4" s="193"/>
    </row>
    <row r="5" spans="1:10" s="155" customFormat="1" ht="18" customHeight="1">
      <c r="A5" s="175"/>
      <c r="B5" s="163"/>
      <c r="C5" s="184" t="s">
        <v>109</v>
      </c>
      <c r="D5" s="185" t="s">
        <v>108</v>
      </c>
      <c r="E5" s="162" t="s">
        <v>110</v>
      </c>
      <c r="F5" s="164"/>
      <c r="G5" s="162" t="s">
        <v>196</v>
      </c>
      <c r="H5" s="163"/>
      <c r="I5" s="194" t="s">
        <v>197</v>
      </c>
      <c r="J5" s="191" t="s">
        <v>198</v>
      </c>
    </row>
    <row r="6" spans="1:10" s="155" customFormat="1" ht="18.75" customHeight="1">
      <c r="A6" s="165">
        <v>20911</v>
      </c>
      <c r="B6" s="166">
        <v>19</v>
      </c>
      <c r="C6" s="167">
        <v>88.9768</v>
      </c>
      <c r="D6" s="167">
        <v>88.9768</v>
      </c>
      <c r="E6" s="167">
        <f aca="true" t="shared" si="0" ref="E6:E47">D6-C6</f>
        <v>0</v>
      </c>
      <c r="F6" s="168">
        <f aca="true" t="shared" si="1" ref="F6:F47">((10^6)*E6/G6)</f>
        <v>0</v>
      </c>
      <c r="G6" s="169">
        <f aca="true" t="shared" si="2" ref="G6:G47">I6-J6</f>
        <v>341.18999999999994</v>
      </c>
      <c r="H6" s="166">
        <v>1</v>
      </c>
      <c r="I6" s="170">
        <v>711.31</v>
      </c>
      <c r="J6" s="169">
        <v>370.12</v>
      </c>
    </row>
    <row r="7" spans="1:10" s="155" customFormat="1" ht="18.75" customHeight="1">
      <c r="A7" s="165"/>
      <c r="B7" s="166">
        <v>20</v>
      </c>
      <c r="C7" s="167">
        <v>84.6615</v>
      </c>
      <c r="D7" s="167">
        <v>84.6615</v>
      </c>
      <c r="E7" s="167">
        <f t="shared" si="0"/>
        <v>0</v>
      </c>
      <c r="F7" s="168">
        <f t="shared" si="1"/>
        <v>0</v>
      </c>
      <c r="G7" s="169">
        <f t="shared" si="2"/>
        <v>290.96000000000004</v>
      </c>
      <c r="H7" s="166">
        <v>2</v>
      </c>
      <c r="I7" s="170">
        <v>813.89</v>
      </c>
      <c r="J7" s="169">
        <v>522.93</v>
      </c>
    </row>
    <row r="8" spans="1:10" s="155" customFormat="1" ht="18.75" customHeight="1">
      <c r="A8" s="165"/>
      <c r="B8" s="166">
        <v>21</v>
      </c>
      <c r="C8" s="167">
        <v>86.3644</v>
      </c>
      <c r="D8" s="167">
        <v>86.3644</v>
      </c>
      <c r="E8" s="167">
        <f t="shared" si="0"/>
        <v>0</v>
      </c>
      <c r="F8" s="168">
        <f t="shared" si="1"/>
        <v>0</v>
      </c>
      <c r="G8" s="169">
        <f t="shared" si="2"/>
        <v>289.83</v>
      </c>
      <c r="H8" s="166">
        <v>3</v>
      </c>
      <c r="I8" s="170">
        <v>667.14</v>
      </c>
      <c r="J8" s="171">
        <v>377.31</v>
      </c>
    </row>
    <row r="9" spans="1:10" s="155" customFormat="1" ht="18.75" customHeight="1">
      <c r="A9" s="165">
        <v>20931</v>
      </c>
      <c r="B9" s="166">
        <v>22</v>
      </c>
      <c r="C9" s="167">
        <v>85.1254</v>
      </c>
      <c r="D9" s="167">
        <v>85.1254</v>
      </c>
      <c r="E9" s="167">
        <f t="shared" si="0"/>
        <v>0</v>
      </c>
      <c r="F9" s="168">
        <f t="shared" si="1"/>
        <v>0</v>
      </c>
      <c r="G9" s="169">
        <f t="shared" si="2"/>
        <v>305.59000000000003</v>
      </c>
      <c r="H9" s="166">
        <v>4</v>
      </c>
      <c r="I9" s="170">
        <v>814.45</v>
      </c>
      <c r="J9" s="169">
        <v>508.86</v>
      </c>
    </row>
    <row r="10" spans="1:10" s="155" customFormat="1" ht="18.75" customHeight="1">
      <c r="A10" s="165"/>
      <c r="B10" s="166">
        <v>23</v>
      </c>
      <c r="C10" s="167">
        <v>87.6861</v>
      </c>
      <c r="D10" s="167">
        <v>87.6861</v>
      </c>
      <c r="E10" s="167">
        <f t="shared" si="0"/>
        <v>0</v>
      </c>
      <c r="F10" s="168">
        <f t="shared" si="1"/>
        <v>0</v>
      </c>
      <c r="G10" s="169">
        <f t="shared" si="2"/>
        <v>318.20000000000005</v>
      </c>
      <c r="H10" s="166">
        <v>5</v>
      </c>
      <c r="I10" s="170">
        <v>766.07</v>
      </c>
      <c r="J10" s="169">
        <v>447.87</v>
      </c>
    </row>
    <row r="11" spans="1:10" s="155" customFormat="1" ht="18.75" customHeight="1">
      <c r="A11" s="165"/>
      <c r="B11" s="166">
        <v>24</v>
      </c>
      <c r="C11" s="167">
        <v>88.0705</v>
      </c>
      <c r="D11" s="167">
        <v>88.0707</v>
      </c>
      <c r="E11" s="167">
        <f t="shared" si="0"/>
        <v>0.0002000000000066393</v>
      </c>
      <c r="F11" s="168">
        <f t="shared" si="1"/>
        <v>0.6426735218722344</v>
      </c>
      <c r="G11" s="169">
        <f t="shared" si="2"/>
        <v>311.2</v>
      </c>
      <c r="H11" s="166">
        <v>6</v>
      </c>
      <c r="I11" s="170">
        <v>655.13</v>
      </c>
      <c r="J11" s="171">
        <v>343.93</v>
      </c>
    </row>
    <row r="12" spans="1:10" s="155" customFormat="1" ht="18.75" customHeight="1">
      <c r="A12" s="165">
        <v>20945</v>
      </c>
      <c r="B12" s="166">
        <v>28</v>
      </c>
      <c r="C12" s="167">
        <v>87.1958</v>
      </c>
      <c r="D12" s="167">
        <v>87.2302</v>
      </c>
      <c r="E12" s="167">
        <f t="shared" si="0"/>
        <v>0.03439999999999088</v>
      </c>
      <c r="F12" s="168">
        <f t="shared" si="1"/>
        <v>103.08042670499485</v>
      </c>
      <c r="G12" s="169">
        <f t="shared" si="2"/>
        <v>333.72</v>
      </c>
      <c r="H12" s="166">
        <v>7</v>
      </c>
      <c r="I12" s="170">
        <v>664.86</v>
      </c>
      <c r="J12" s="169">
        <v>331.14</v>
      </c>
    </row>
    <row r="13" spans="1:10" s="155" customFormat="1" ht="18.75" customHeight="1">
      <c r="A13" s="165"/>
      <c r="B13" s="166">
        <v>29</v>
      </c>
      <c r="C13" s="167">
        <v>85.2318</v>
      </c>
      <c r="D13" s="167">
        <v>85.2639</v>
      </c>
      <c r="E13" s="167">
        <f t="shared" si="0"/>
        <v>0.032099999999999795</v>
      </c>
      <c r="F13" s="168">
        <f t="shared" si="1"/>
        <v>109.20967577314256</v>
      </c>
      <c r="G13" s="169">
        <f t="shared" si="2"/>
        <v>293.93</v>
      </c>
      <c r="H13" s="166">
        <v>8</v>
      </c>
      <c r="I13" s="170">
        <v>666</v>
      </c>
      <c r="J13" s="169">
        <v>372.07</v>
      </c>
    </row>
    <row r="14" spans="1:10" s="155" customFormat="1" ht="18.75" customHeight="1">
      <c r="A14" s="165"/>
      <c r="B14" s="166">
        <v>30</v>
      </c>
      <c r="C14" s="167">
        <v>84.9674</v>
      </c>
      <c r="D14" s="167">
        <v>85.0095</v>
      </c>
      <c r="E14" s="167">
        <f t="shared" si="0"/>
        <v>0.04210000000000491</v>
      </c>
      <c r="F14" s="168">
        <f t="shared" si="1"/>
        <v>121.27322483077893</v>
      </c>
      <c r="G14" s="169">
        <f t="shared" si="2"/>
        <v>347.15000000000003</v>
      </c>
      <c r="H14" s="166">
        <v>9</v>
      </c>
      <c r="I14" s="170">
        <v>667.23</v>
      </c>
      <c r="J14" s="171">
        <v>320.08</v>
      </c>
    </row>
    <row r="15" spans="1:10" s="155" customFormat="1" ht="18.75" customHeight="1">
      <c r="A15" s="165">
        <v>20952</v>
      </c>
      <c r="B15" s="166">
        <v>31</v>
      </c>
      <c r="C15" s="167">
        <v>86.0561</v>
      </c>
      <c r="D15" s="167">
        <v>86.0714</v>
      </c>
      <c r="E15" s="167">
        <f t="shared" si="0"/>
        <v>0.015299999999996317</v>
      </c>
      <c r="F15" s="168">
        <f t="shared" si="1"/>
        <v>46.62217752992753</v>
      </c>
      <c r="G15" s="169">
        <f t="shared" si="2"/>
        <v>328.17</v>
      </c>
      <c r="H15" s="166">
        <v>10</v>
      </c>
      <c r="I15" s="170">
        <v>702.96</v>
      </c>
      <c r="J15" s="169">
        <v>374.79</v>
      </c>
    </row>
    <row r="16" spans="1:10" s="155" customFormat="1" ht="18.75" customHeight="1">
      <c r="A16" s="165"/>
      <c r="B16" s="166">
        <v>32</v>
      </c>
      <c r="C16" s="167">
        <v>85.0091</v>
      </c>
      <c r="D16" s="167">
        <v>85.0196</v>
      </c>
      <c r="E16" s="167">
        <f t="shared" si="0"/>
        <v>0.010499999999993292</v>
      </c>
      <c r="F16" s="168">
        <f t="shared" si="1"/>
        <v>37.06318390396503</v>
      </c>
      <c r="G16" s="169">
        <f t="shared" si="2"/>
        <v>283.29999999999995</v>
      </c>
      <c r="H16" s="166">
        <v>11</v>
      </c>
      <c r="I16" s="170">
        <v>691.65</v>
      </c>
      <c r="J16" s="169">
        <v>408.35</v>
      </c>
    </row>
    <row r="17" spans="1:10" s="155" customFormat="1" ht="18.75" customHeight="1">
      <c r="A17" s="165"/>
      <c r="B17" s="166">
        <v>33</v>
      </c>
      <c r="C17" s="167">
        <v>84.8221</v>
      </c>
      <c r="D17" s="167">
        <v>84.8312</v>
      </c>
      <c r="E17" s="167">
        <f t="shared" si="0"/>
        <v>0.00909999999998945</v>
      </c>
      <c r="F17" s="168">
        <f t="shared" si="1"/>
        <v>25.28620651325289</v>
      </c>
      <c r="G17" s="169">
        <f t="shared" si="2"/>
        <v>359.88</v>
      </c>
      <c r="H17" s="166">
        <v>12</v>
      </c>
      <c r="I17" s="170">
        <v>728.35</v>
      </c>
      <c r="J17" s="171">
        <v>368.47</v>
      </c>
    </row>
    <row r="18" spans="1:10" s="155" customFormat="1" ht="18.75" customHeight="1">
      <c r="A18" s="165">
        <v>20959</v>
      </c>
      <c r="B18" s="166">
        <v>34</v>
      </c>
      <c r="C18" s="167">
        <v>83.7293</v>
      </c>
      <c r="D18" s="167">
        <v>83.7346</v>
      </c>
      <c r="E18" s="167">
        <f t="shared" si="0"/>
        <v>0.0053000000000054115</v>
      </c>
      <c r="F18" s="168">
        <f t="shared" si="1"/>
        <v>16.93994310737818</v>
      </c>
      <c r="G18" s="169">
        <f t="shared" si="2"/>
        <v>312.87</v>
      </c>
      <c r="H18" s="166">
        <v>13</v>
      </c>
      <c r="I18" s="170">
        <v>778.15</v>
      </c>
      <c r="J18" s="169">
        <v>465.28</v>
      </c>
    </row>
    <row r="19" spans="1:10" s="155" customFormat="1" ht="18.75" customHeight="1">
      <c r="A19" s="165"/>
      <c r="B19" s="166">
        <v>35</v>
      </c>
      <c r="C19" s="167">
        <v>85.0138</v>
      </c>
      <c r="D19" s="167">
        <v>85.0222</v>
      </c>
      <c r="E19" s="167">
        <f t="shared" si="0"/>
        <v>0.008399999999994634</v>
      </c>
      <c r="F19" s="168">
        <f t="shared" si="1"/>
        <v>29.177810969448867</v>
      </c>
      <c r="G19" s="169">
        <f t="shared" si="2"/>
        <v>287.89</v>
      </c>
      <c r="H19" s="166">
        <v>14</v>
      </c>
      <c r="I19" s="170">
        <v>806.74</v>
      </c>
      <c r="J19" s="169">
        <v>518.85</v>
      </c>
    </row>
    <row r="20" spans="1:10" s="155" customFormat="1" ht="18.75" customHeight="1">
      <c r="A20" s="165"/>
      <c r="B20" s="166">
        <v>36</v>
      </c>
      <c r="C20" s="167">
        <v>84.581</v>
      </c>
      <c r="D20" s="167">
        <v>84.5886</v>
      </c>
      <c r="E20" s="167">
        <f t="shared" si="0"/>
        <v>0.0075999999999964984</v>
      </c>
      <c r="F20" s="168">
        <f t="shared" si="1"/>
        <v>27.376535427385534</v>
      </c>
      <c r="G20" s="169">
        <f t="shared" si="2"/>
        <v>277.61</v>
      </c>
      <c r="H20" s="166">
        <v>15</v>
      </c>
      <c r="I20" s="170">
        <v>850.04</v>
      </c>
      <c r="J20" s="171">
        <v>572.43</v>
      </c>
    </row>
    <row r="21" spans="1:10" s="155" customFormat="1" ht="18.75" customHeight="1">
      <c r="A21" s="165">
        <v>20973</v>
      </c>
      <c r="B21" s="166">
        <v>19</v>
      </c>
      <c r="C21" s="167">
        <v>88.9092</v>
      </c>
      <c r="D21" s="167">
        <v>88.9184</v>
      </c>
      <c r="E21" s="167">
        <f t="shared" si="0"/>
        <v>0.00920000000000698</v>
      </c>
      <c r="F21" s="168">
        <f t="shared" si="1"/>
        <v>25.47417970374355</v>
      </c>
      <c r="G21" s="169">
        <f t="shared" si="2"/>
        <v>361.15</v>
      </c>
      <c r="H21" s="166">
        <v>16</v>
      </c>
      <c r="I21" s="170">
        <v>675.03</v>
      </c>
      <c r="J21" s="169">
        <v>313.88</v>
      </c>
    </row>
    <row r="22" spans="1:10" s="155" customFormat="1" ht="18.75" customHeight="1">
      <c r="A22" s="165"/>
      <c r="B22" s="166">
        <v>20</v>
      </c>
      <c r="C22" s="167">
        <v>84.6085</v>
      </c>
      <c r="D22" s="167">
        <v>84.6173</v>
      </c>
      <c r="E22" s="167">
        <f t="shared" si="0"/>
        <v>0.008799999999993702</v>
      </c>
      <c r="F22" s="168">
        <f t="shared" si="1"/>
        <v>27.42372775715574</v>
      </c>
      <c r="G22" s="169">
        <f t="shared" si="2"/>
        <v>320.88999999999993</v>
      </c>
      <c r="H22" s="166">
        <v>17</v>
      </c>
      <c r="I22" s="170">
        <v>716.31</v>
      </c>
      <c r="J22" s="169">
        <v>395.42</v>
      </c>
    </row>
    <row r="23" spans="1:10" s="155" customFormat="1" ht="18.75" customHeight="1">
      <c r="A23" s="165"/>
      <c r="B23" s="166">
        <v>21</v>
      </c>
      <c r="C23" s="167">
        <v>86.3391</v>
      </c>
      <c r="D23" s="167">
        <v>86.3463</v>
      </c>
      <c r="E23" s="167">
        <f t="shared" si="0"/>
        <v>0.007199999999997431</v>
      </c>
      <c r="F23" s="168">
        <f t="shared" si="1"/>
        <v>24.52065524638978</v>
      </c>
      <c r="G23" s="169">
        <f t="shared" si="2"/>
        <v>293.63</v>
      </c>
      <c r="H23" s="166">
        <v>18</v>
      </c>
      <c r="I23" s="170">
        <v>812.79</v>
      </c>
      <c r="J23" s="171">
        <v>519.16</v>
      </c>
    </row>
    <row r="24" spans="1:10" s="155" customFormat="1" ht="18.75" customHeight="1">
      <c r="A24" s="165">
        <v>20980</v>
      </c>
      <c r="B24" s="166">
        <v>22</v>
      </c>
      <c r="C24" s="167">
        <v>85.1242</v>
      </c>
      <c r="D24" s="167">
        <v>85.1327</v>
      </c>
      <c r="E24" s="167">
        <f t="shared" si="0"/>
        <v>0.008499999999997954</v>
      </c>
      <c r="F24" s="168">
        <f t="shared" si="1"/>
        <v>23.812191842217487</v>
      </c>
      <c r="G24" s="169">
        <f t="shared" si="2"/>
        <v>356.96</v>
      </c>
      <c r="H24" s="166">
        <v>19</v>
      </c>
      <c r="I24" s="170">
        <v>678.4</v>
      </c>
      <c r="J24" s="169">
        <v>321.44</v>
      </c>
    </row>
    <row r="25" spans="1:10" s="155" customFormat="1" ht="18.75" customHeight="1">
      <c r="A25" s="165"/>
      <c r="B25" s="166">
        <v>23</v>
      </c>
      <c r="C25" s="167">
        <v>87.654</v>
      </c>
      <c r="D25" s="167">
        <v>87.6653</v>
      </c>
      <c r="E25" s="167">
        <f t="shared" si="0"/>
        <v>0.011300000000005639</v>
      </c>
      <c r="F25" s="168">
        <f t="shared" si="1"/>
        <v>32.115958505060796</v>
      </c>
      <c r="G25" s="169">
        <f t="shared" si="2"/>
        <v>351.84999999999997</v>
      </c>
      <c r="H25" s="166">
        <v>20</v>
      </c>
      <c r="I25" s="170">
        <v>724.79</v>
      </c>
      <c r="J25" s="169">
        <v>372.94</v>
      </c>
    </row>
    <row r="26" spans="1:10" s="155" customFormat="1" ht="18.75" customHeight="1">
      <c r="A26" s="165"/>
      <c r="B26" s="166">
        <v>24</v>
      </c>
      <c r="C26" s="167">
        <v>88.021</v>
      </c>
      <c r="D26" s="167">
        <v>88.0306</v>
      </c>
      <c r="E26" s="167">
        <f t="shared" si="0"/>
        <v>0.009600000000006048</v>
      </c>
      <c r="F26" s="168">
        <f t="shared" si="1"/>
        <v>28.72359523668855</v>
      </c>
      <c r="G26" s="169">
        <f t="shared" si="2"/>
        <v>334.22</v>
      </c>
      <c r="H26" s="166">
        <v>21</v>
      </c>
      <c r="I26" s="170">
        <v>699.07</v>
      </c>
      <c r="J26" s="171">
        <v>364.85</v>
      </c>
    </row>
    <row r="27" spans="1:10" s="155" customFormat="1" ht="18.75" customHeight="1">
      <c r="A27" s="165">
        <v>20987</v>
      </c>
      <c r="B27" s="166">
        <v>25</v>
      </c>
      <c r="C27" s="167">
        <v>87.0516</v>
      </c>
      <c r="D27" s="167">
        <v>87.0725</v>
      </c>
      <c r="E27" s="167">
        <f t="shared" si="0"/>
        <v>0.020900000000011687</v>
      </c>
      <c r="F27" s="168">
        <f t="shared" si="1"/>
        <v>58.548337395332055</v>
      </c>
      <c r="G27" s="169">
        <f t="shared" si="2"/>
        <v>356.97</v>
      </c>
      <c r="H27" s="166">
        <v>22</v>
      </c>
      <c r="I27" s="170">
        <v>664.12</v>
      </c>
      <c r="J27" s="169">
        <v>307.15</v>
      </c>
    </row>
    <row r="28" spans="1:10" s="155" customFormat="1" ht="18.75" customHeight="1">
      <c r="A28" s="165"/>
      <c r="B28" s="166">
        <v>26</v>
      </c>
      <c r="C28" s="167">
        <v>85.7992</v>
      </c>
      <c r="D28" s="167">
        <v>85.8158</v>
      </c>
      <c r="E28" s="167">
        <f t="shared" si="0"/>
        <v>0.01659999999999684</v>
      </c>
      <c r="F28" s="168">
        <f t="shared" si="1"/>
        <v>50.26342881365239</v>
      </c>
      <c r="G28" s="169">
        <f t="shared" si="2"/>
        <v>330.26</v>
      </c>
      <c r="H28" s="166">
        <v>23</v>
      </c>
      <c r="I28" s="170">
        <v>644.99</v>
      </c>
      <c r="J28" s="169">
        <v>314.73</v>
      </c>
    </row>
    <row r="29" spans="1:10" s="155" customFormat="1" ht="18.75" customHeight="1">
      <c r="A29" s="165"/>
      <c r="B29" s="166">
        <v>27</v>
      </c>
      <c r="C29" s="167">
        <v>86.31</v>
      </c>
      <c r="D29" s="167">
        <v>86.3295</v>
      </c>
      <c r="E29" s="167">
        <f t="shared" si="0"/>
        <v>0.019499999999993634</v>
      </c>
      <c r="F29" s="168">
        <f t="shared" si="1"/>
        <v>57.78805120908498</v>
      </c>
      <c r="G29" s="169">
        <f t="shared" si="2"/>
        <v>337.43999999999994</v>
      </c>
      <c r="H29" s="166">
        <v>24</v>
      </c>
      <c r="I29" s="170">
        <v>690.91</v>
      </c>
      <c r="J29" s="171">
        <v>353.47</v>
      </c>
    </row>
    <row r="30" spans="1:10" s="155" customFormat="1" ht="18.75" customHeight="1">
      <c r="A30" s="165">
        <v>21002</v>
      </c>
      <c r="B30" s="166">
        <v>28</v>
      </c>
      <c r="C30" s="167">
        <v>87.216</v>
      </c>
      <c r="D30" s="167">
        <v>87.2415</v>
      </c>
      <c r="E30" s="167">
        <f t="shared" si="0"/>
        <v>0.025500000000008072</v>
      </c>
      <c r="F30" s="168">
        <f t="shared" si="1"/>
        <v>75.97199463729503</v>
      </c>
      <c r="G30" s="169">
        <f t="shared" si="2"/>
        <v>335.65</v>
      </c>
      <c r="H30" s="166">
        <v>25</v>
      </c>
      <c r="I30" s="170">
        <v>704.42</v>
      </c>
      <c r="J30" s="169">
        <v>368.77</v>
      </c>
    </row>
    <row r="31" spans="1:10" s="155" customFormat="1" ht="18.75" customHeight="1">
      <c r="A31" s="165"/>
      <c r="B31" s="166">
        <v>29</v>
      </c>
      <c r="C31" s="167">
        <v>85.2632</v>
      </c>
      <c r="D31" s="167">
        <v>85.2887</v>
      </c>
      <c r="E31" s="167">
        <f t="shared" si="0"/>
        <v>0.025500000000008072</v>
      </c>
      <c r="F31" s="168">
        <f t="shared" si="1"/>
        <v>81.52173913046059</v>
      </c>
      <c r="G31" s="169">
        <f t="shared" si="2"/>
        <v>312.8</v>
      </c>
      <c r="H31" s="166">
        <v>26</v>
      </c>
      <c r="I31" s="170">
        <v>644.14</v>
      </c>
      <c r="J31" s="169">
        <v>331.34</v>
      </c>
    </row>
    <row r="32" spans="1:10" s="155" customFormat="1" ht="18.75" customHeight="1">
      <c r="A32" s="165"/>
      <c r="B32" s="166">
        <v>30</v>
      </c>
      <c r="C32" s="167">
        <v>84.996</v>
      </c>
      <c r="D32" s="167">
        <v>85.0204</v>
      </c>
      <c r="E32" s="167">
        <f t="shared" si="0"/>
        <v>0.024399999999999977</v>
      </c>
      <c r="F32" s="168">
        <f t="shared" si="1"/>
        <v>76.9036812909732</v>
      </c>
      <c r="G32" s="169">
        <f t="shared" si="2"/>
        <v>317.28000000000003</v>
      </c>
      <c r="H32" s="166">
        <v>27</v>
      </c>
      <c r="I32" s="170">
        <v>692.23</v>
      </c>
      <c r="J32" s="171">
        <v>374.95</v>
      </c>
    </row>
    <row r="33" spans="1:10" s="155" customFormat="1" ht="18.75" customHeight="1">
      <c r="A33" s="165">
        <v>21016</v>
      </c>
      <c r="B33" s="166">
        <v>31</v>
      </c>
      <c r="C33" s="167">
        <v>84.9049</v>
      </c>
      <c r="D33" s="167">
        <v>84.9363</v>
      </c>
      <c r="E33" s="167">
        <f t="shared" si="0"/>
        <v>0.03140000000000498</v>
      </c>
      <c r="F33" s="168">
        <f t="shared" si="1"/>
        <v>110.79745942133017</v>
      </c>
      <c r="G33" s="169">
        <f t="shared" si="2"/>
        <v>283.4000000000001</v>
      </c>
      <c r="H33" s="166">
        <v>28</v>
      </c>
      <c r="I33" s="170">
        <v>817.46</v>
      </c>
      <c r="J33" s="169">
        <v>534.06</v>
      </c>
    </row>
    <row r="34" spans="1:10" s="155" customFormat="1" ht="18.75" customHeight="1">
      <c r="A34" s="165"/>
      <c r="B34" s="166">
        <v>32</v>
      </c>
      <c r="C34" s="167">
        <v>85.0348</v>
      </c>
      <c r="D34" s="167">
        <v>85.062</v>
      </c>
      <c r="E34" s="167">
        <f t="shared" si="0"/>
        <v>0.02719999999999345</v>
      </c>
      <c r="F34" s="168">
        <f t="shared" si="1"/>
        <v>93.32967334612084</v>
      </c>
      <c r="G34" s="169">
        <f t="shared" si="2"/>
        <v>291.43999999999994</v>
      </c>
      <c r="H34" s="166">
        <v>29</v>
      </c>
      <c r="I34" s="170">
        <v>810.42</v>
      </c>
      <c r="J34" s="169">
        <v>518.98</v>
      </c>
    </row>
    <row r="35" spans="1:10" s="155" customFormat="1" ht="18.75" customHeight="1">
      <c r="A35" s="165"/>
      <c r="B35" s="166">
        <v>33</v>
      </c>
      <c r="C35" s="167">
        <v>86.0219</v>
      </c>
      <c r="D35" s="167">
        <v>86.0661</v>
      </c>
      <c r="E35" s="167">
        <f t="shared" si="0"/>
        <v>0.04420000000000357</v>
      </c>
      <c r="F35" s="168">
        <f t="shared" si="1"/>
        <v>127.69030767009555</v>
      </c>
      <c r="G35" s="169">
        <f t="shared" si="2"/>
        <v>346.15</v>
      </c>
      <c r="H35" s="166">
        <v>30</v>
      </c>
      <c r="I35" s="170">
        <v>666.39</v>
      </c>
      <c r="J35" s="171">
        <v>320.24</v>
      </c>
    </row>
    <row r="36" spans="1:10" s="155" customFormat="1" ht="18.75" customHeight="1">
      <c r="A36" s="165">
        <v>21022</v>
      </c>
      <c r="B36" s="166">
        <v>34</v>
      </c>
      <c r="C36" s="167">
        <v>83.7502</v>
      </c>
      <c r="D36" s="167">
        <v>83.7703</v>
      </c>
      <c r="E36" s="167">
        <f t="shared" si="0"/>
        <v>0.02009999999999934</v>
      </c>
      <c r="F36" s="168">
        <f t="shared" si="1"/>
        <v>65.60266327229785</v>
      </c>
      <c r="G36" s="169">
        <f t="shared" si="2"/>
        <v>306.39000000000004</v>
      </c>
      <c r="H36" s="166">
        <v>31</v>
      </c>
      <c r="I36" s="170">
        <v>678.72</v>
      </c>
      <c r="J36" s="169">
        <v>372.33</v>
      </c>
    </row>
    <row r="37" spans="1:10" s="155" customFormat="1" ht="18.75" customHeight="1">
      <c r="A37" s="165"/>
      <c r="B37" s="166">
        <v>35</v>
      </c>
      <c r="C37" s="167">
        <v>85.0303</v>
      </c>
      <c r="D37" s="167">
        <v>85.0491</v>
      </c>
      <c r="E37" s="167">
        <f t="shared" si="0"/>
        <v>0.018799999999998818</v>
      </c>
      <c r="F37" s="168">
        <f t="shared" si="1"/>
        <v>66.6879500549779</v>
      </c>
      <c r="G37" s="169">
        <f t="shared" si="2"/>
        <v>281.90999999999997</v>
      </c>
      <c r="H37" s="166">
        <v>32</v>
      </c>
      <c r="I37" s="170">
        <v>824.91</v>
      </c>
      <c r="J37" s="169">
        <v>543</v>
      </c>
    </row>
    <row r="38" spans="1:10" s="155" customFormat="1" ht="18.75" customHeight="1">
      <c r="A38" s="165"/>
      <c r="B38" s="166">
        <v>36</v>
      </c>
      <c r="C38" s="167">
        <v>84.59</v>
      </c>
      <c r="D38" s="167">
        <v>84.6058</v>
      </c>
      <c r="E38" s="167">
        <f t="shared" si="0"/>
        <v>0.015799999999998704</v>
      </c>
      <c r="F38" s="168">
        <f t="shared" si="1"/>
        <v>51.363739800392395</v>
      </c>
      <c r="G38" s="169">
        <f t="shared" si="2"/>
        <v>307.61</v>
      </c>
      <c r="H38" s="166">
        <v>33</v>
      </c>
      <c r="I38" s="170">
        <v>691.13</v>
      </c>
      <c r="J38" s="171">
        <v>383.52</v>
      </c>
    </row>
    <row r="39" spans="1:10" s="155" customFormat="1" ht="18.75" customHeight="1">
      <c r="A39" s="165">
        <v>21046</v>
      </c>
      <c r="B39" s="166">
        <v>28</v>
      </c>
      <c r="C39" s="167">
        <v>87.1957</v>
      </c>
      <c r="D39" s="167">
        <v>87.2051</v>
      </c>
      <c r="E39" s="167">
        <f t="shared" si="0"/>
        <v>0.009399999999999409</v>
      </c>
      <c r="F39" s="168">
        <f t="shared" si="1"/>
        <v>29.07246466458235</v>
      </c>
      <c r="G39" s="169">
        <f t="shared" si="2"/>
        <v>323.3299999999999</v>
      </c>
      <c r="H39" s="166">
        <v>34</v>
      </c>
      <c r="I39" s="170">
        <v>665.06</v>
      </c>
      <c r="J39" s="169">
        <v>341.73</v>
      </c>
    </row>
    <row r="40" spans="1:10" s="155" customFormat="1" ht="18.75" customHeight="1">
      <c r="A40" s="165"/>
      <c r="B40" s="166">
        <v>29</v>
      </c>
      <c r="C40" s="167">
        <v>85.2531</v>
      </c>
      <c r="D40" s="167">
        <v>85.258</v>
      </c>
      <c r="E40" s="167">
        <f t="shared" si="0"/>
        <v>0.004899999999992133</v>
      </c>
      <c r="F40" s="168">
        <f t="shared" si="1"/>
        <v>17.509380024985287</v>
      </c>
      <c r="G40" s="169">
        <f t="shared" si="2"/>
        <v>279.85</v>
      </c>
      <c r="H40" s="166">
        <v>35</v>
      </c>
      <c r="I40" s="170">
        <v>833.84</v>
      </c>
      <c r="J40" s="169">
        <v>553.99</v>
      </c>
    </row>
    <row r="41" spans="1:10" s="155" customFormat="1" ht="18.75" customHeight="1">
      <c r="A41" s="165"/>
      <c r="B41" s="166">
        <v>30</v>
      </c>
      <c r="C41" s="167">
        <v>84.9491</v>
      </c>
      <c r="D41" s="167">
        <v>84.9573</v>
      </c>
      <c r="E41" s="167">
        <f t="shared" si="0"/>
        <v>0.008200000000002206</v>
      </c>
      <c r="F41" s="168">
        <f t="shared" si="1"/>
        <v>26.93735422621532</v>
      </c>
      <c r="G41" s="169">
        <f t="shared" si="2"/>
        <v>304.40999999999997</v>
      </c>
      <c r="H41" s="166">
        <v>36</v>
      </c>
      <c r="I41" s="170">
        <v>616.66</v>
      </c>
      <c r="J41" s="171">
        <v>312.25</v>
      </c>
    </row>
    <row r="42" spans="1:10" s="155" customFormat="1" ht="18.75" customHeight="1">
      <c r="A42" s="165">
        <v>21052</v>
      </c>
      <c r="B42" s="166">
        <v>31</v>
      </c>
      <c r="C42" s="167">
        <v>84.8647</v>
      </c>
      <c r="D42" s="167">
        <v>84.9112</v>
      </c>
      <c r="E42" s="167">
        <f t="shared" si="0"/>
        <v>0.04649999999999466</v>
      </c>
      <c r="F42" s="168">
        <f t="shared" si="1"/>
        <v>141.0758168744718</v>
      </c>
      <c r="G42" s="169">
        <f t="shared" si="2"/>
        <v>329.61000000000007</v>
      </c>
      <c r="H42" s="166">
        <v>37</v>
      </c>
      <c r="I42" s="170">
        <v>659.19</v>
      </c>
      <c r="J42" s="169">
        <v>329.58</v>
      </c>
    </row>
    <row r="43" spans="1:10" s="155" customFormat="1" ht="18.75" customHeight="1">
      <c r="A43" s="165"/>
      <c r="B43" s="166">
        <v>32</v>
      </c>
      <c r="C43" s="167">
        <v>85.0137</v>
      </c>
      <c r="D43" s="167">
        <v>85.059</v>
      </c>
      <c r="E43" s="167">
        <f t="shared" si="0"/>
        <v>0.04529999999999745</v>
      </c>
      <c r="F43" s="168">
        <f t="shared" si="1"/>
        <v>140.104537160169</v>
      </c>
      <c r="G43" s="169">
        <f t="shared" si="2"/>
        <v>323.33000000000004</v>
      </c>
      <c r="H43" s="166">
        <v>38</v>
      </c>
      <c r="I43" s="170">
        <v>667.33</v>
      </c>
      <c r="J43" s="169">
        <v>344</v>
      </c>
    </row>
    <row r="44" spans="1:10" s="155" customFormat="1" ht="18.75" customHeight="1">
      <c r="A44" s="165"/>
      <c r="B44" s="166">
        <v>33</v>
      </c>
      <c r="C44" s="167">
        <v>85.9611</v>
      </c>
      <c r="D44" s="167">
        <v>86.0097</v>
      </c>
      <c r="E44" s="167">
        <f t="shared" si="0"/>
        <v>0.048599999999993315</v>
      </c>
      <c r="F44" s="168">
        <f t="shared" si="1"/>
        <v>149.0660368677524</v>
      </c>
      <c r="G44" s="169">
        <f t="shared" si="2"/>
        <v>326.03000000000003</v>
      </c>
      <c r="H44" s="166">
        <v>39</v>
      </c>
      <c r="I44" s="170">
        <v>679.49</v>
      </c>
      <c r="J44" s="171">
        <v>353.46</v>
      </c>
    </row>
    <row r="45" spans="1:10" s="155" customFormat="1" ht="18.75" customHeight="1">
      <c r="A45" s="165">
        <v>21057</v>
      </c>
      <c r="B45" s="166">
        <v>34</v>
      </c>
      <c r="C45" s="167">
        <v>83.7035</v>
      </c>
      <c r="D45" s="167">
        <v>83.7149</v>
      </c>
      <c r="E45" s="167">
        <f t="shared" si="0"/>
        <v>0.011399999999994748</v>
      </c>
      <c r="F45" s="168">
        <f t="shared" si="1"/>
        <v>40.69248616810547</v>
      </c>
      <c r="G45" s="169">
        <f t="shared" si="2"/>
        <v>280.15</v>
      </c>
      <c r="H45" s="166">
        <v>40</v>
      </c>
      <c r="I45" s="170">
        <v>789.01</v>
      </c>
      <c r="J45" s="169">
        <v>508.86</v>
      </c>
    </row>
    <row r="46" spans="1:10" s="155" customFormat="1" ht="18.75" customHeight="1">
      <c r="A46" s="165"/>
      <c r="B46" s="166">
        <v>35</v>
      </c>
      <c r="C46" s="167">
        <v>84.0004</v>
      </c>
      <c r="D46" s="167">
        <v>84.0124</v>
      </c>
      <c r="E46" s="167">
        <f t="shared" si="0"/>
        <v>0.012000000000000455</v>
      </c>
      <c r="F46" s="168">
        <f t="shared" si="1"/>
        <v>38.332534738861064</v>
      </c>
      <c r="G46" s="169">
        <f t="shared" si="2"/>
        <v>313.04999999999995</v>
      </c>
      <c r="H46" s="166">
        <v>41</v>
      </c>
      <c r="I46" s="170">
        <v>799.54</v>
      </c>
      <c r="J46" s="169">
        <v>486.49</v>
      </c>
    </row>
    <row r="47" spans="1:10" s="155" customFormat="1" ht="18.75" customHeight="1">
      <c r="A47" s="165"/>
      <c r="B47" s="166">
        <v>36</v>
      </c>
      <c r="C47" s="167">
        <v>84.564</v>
      </c>
      <c r="D47" s="167">
        <v>84.5782</v>
      </c>
      <c r="E47" s="167">
        <f t="shared" si="0"/>
        <v>0.014200000000002433</v>
      </c>
      <c r="F47" s="168">
        <f t="shared" si="1"/>
        <v>42.59787010650198</v>
      </c>
      <c r="G47" s="169">
        <f t="shared" si="2"/>
        <v>333.34999999999997</v>
      </c>
      <c r="H47" s="166">
        <v>42</v>
      </c>
      <c r="I47" s="170">
        <v>681.92</v>
      </c>
      <c r="J47" s="171">
        <v>348.57</v>
      </c>
    </row>
    <row r="48" spans="1:10" ht="18.75" customHeight="1">
      <c r="A48" s="176">
        <v>21067</v>
      </c>
      <c r="B48" s="178">
        <v>28</v>
      </c>
      <c r="C48" s="186">
        <v>87.2071</v>
      </c>
      <c r="D48" s="186">
        <v>87.2312</v>
      </c>
      <c r="E48" s="167">
        <f aca="true" t="shared" si="3" ref="E48:E58">D48-C48</f>
        <v>0.02410000000000423</v>
      </c>
      <c r="F48" s="168">
        <f aca="true" t="shared" si="4" ref="F48:F58">((10^6)*E48/G48)</f>
        <v>69.65519234661183</v>
      </c>
      <c r="G48" s="169">
        <f aca="true" t="shared" si="5" ref="G48:G58">I48-J48</f>
        <v>345.99</v>
      </c>
      <c r="H48" s="166">
        <v>43</v>
      </c>
      <c r="I48" s="195">
        <v>738.89</v>
      </c>
      <c r="J48" s="195">
        <v>392.9</v>
      </c>
    </row>
    <row r="49" spans="1:10" ht="18.75" customHeight="1">
      <c r="A49" s="176"/>
      <c r="B49" s="178">
        <v>29</v>
      </c>
      <c r="C49" s="186">
        <v>85.2503</v>
      </c>
      <c r="D49" s="186">
        <v>85.2724</v>
      </c>
      <c r="E49" s="167">
        <f t="shared" si="3"/>
        <v>0.02210000000000889</v>
      </c>
      <c r="F49" s="168">
        <f t="shared" si="4"/>
        <v>63.87652465463002</v>
      </c>
      <c r="G49" s="169">
        <f t="shared" si="5"/>
        <v>345.97999999999996</v>
      </c>
      <c r="H49" s="166">
        <v>44</v>
      </c>
      <c r="I49" s="195">
        <v>852.64</v>
      </c>
      <c r="J49" s="195">
        <v>506.66</v>
      </c>
    </row>
    <row r="50" spans="1:10" ht="18.75" customHeight="1">
      <c r="A50" s="176"/>
      <c r="B50" s="178">
        <v>30</v>
      </c>
      <c r="C50" s="186">
        <v>84.9728</v>
      </c>
      <c r="D50" s="186">
        <v>84.9965</v>
      </c>
      <c r="E50" s="167">
        <f t="shared" si="3"/>
        <v>0.02369999999999095</v>
      </c>
      <c r="F50" s="168">
        <f t="shared" si="4"/>
        <v>63.4861107390398</v>
      </c>
      <c r="G50" s="169">
        <f t="shared" si="5"/>
        <v>373.31</v>
      </c>
      <c r="H50" s="166">
        <v>45</v>
      </c>
      <c r="I50" s="195">
        <v>739.48</v>
      </c>
      <c r="J50" s="195">
        <v>366.17</v>
      </c>
    </row>
    <row r="51" spans="1:10" ht="18.75" customHeight="1">
      <c r="A51" s="176">
        <v>21073</v>
      </c>
      <c r="B51" s="178">
        <v>31</v>
      </c>
      <c r="C51" s="186">
        <v>84.8681</v>
      </c>
      <c r="D51" s="186">
        <v>84.8901</v>
      </c>
      <c r="E51" s="167">
        <f t="shared" si="3"/>
        <v>0.02200000000000557</v>
      </c>
      <c r="F51" s="168">
        <f t="shared" si="4"/>
        <v>74.13148229270331</v>
      </c>
      <c r="G51" s="169">
        <f t="shared" si="5"/>
        <v>296.7700000000001</v>
      </c>
      <c r="H51" s="166">
        <v>46</v>
      </c>
      <c r="I51" s="195">
        <v>861.69</v>
      </c>
      <c r="J51" s="195">
        <v>564.92</v>
      </c>
    </row>
    <row r="52" spans="1:10" ht="18.75" customHeight="1">
      <c r="A52" s="176"/>
      <c r="B52" s="178">
        <v>32</v>
      </c>
      <c r="C52" s="186">
        <v>85.0282</v>
      </c>
      <c r="D52" s="186">
        <v>85.0492</v>
      </c>
      <c r="E52" s="167">
        <f t="shared" si="3"/>
        <v>0.021000000000000796</v>
      </c>
      <c r="F52" s="168">
        <f t="shared" si="4"/>
        <v>73.92544091245395</v>
      </c>
      <c r="G52" s="169">
        <f t="shared" si="5"/>
        <v>284.07000000000005</v>
      </c>
      <c r="H52" s="166">
        <v>47</v>
      </c>
      <c r="I52" s="195">
        <v>839.82</v>
      </c>
      <c r="J52" s="195">
        <v>555.75</v>
      </c>
    </row>
    <row r="53" spans="1:10" ht="18.75" customHeight="1">
      <c r="A53" s="176"/>
      <c r="B53" s="178">
        <v>33</v>
      </c>
      <c r="C53" s="186">
        <v>85.9827</v>
      </c>
      <c r="D53" s="186">
        <v>86.012</v>
      </c>
      <c r="E53" s="167">
        <f t="shared" si="3"/>
        <v>0.02930000000000632</v>
      </c>
      <c r="F53" s="168">
        <f t="shared" si="4"/>
        <v>85.3505782283385</v>
      </c>
      <c r="G53" s="169">
        <f t="shared" si="5"/>
        <v>343.28999999999996</v>
      </c>
      <c r="H53" s="166">
        <v>48</v>
      </c>
      <c r="I53" s="195">
        <v>726.41</v>
      </c>
      <c r="J53" s="195">
        <v>383.12</v>
      </c>
    </row>
    <row r="54" spans="1:10" ht="18.75" customHeight="1">
      <c r="A54" s="176">
        <v>21078</v>
      </c>
      <c r="B54" s="178">
        <v>34</v>
      </c>
      <c r="C54" s="186">
        <v>83.7602</v>
      </c>
      <c r="D54" s="186">
        <v>83.7826</v>
      </c>
      <c r="E54" s="167">
        <f t="shared" si="3"/>
        <v>0.02240000000000464</v>
      </c>
      <c r="F54" s="168">
        <f t="shared" si="4"/>
        <v>81.99121522695694</v>
      </c>
      <c r="G54" s="169">
        <f t="shared" si="5"/>
        <v>273.20000000000005</v>
      </c>
      <c r="H54" s="166">
        <v>49</v>
      </c>
      <c r="I54" s="195">
        <v>842.72</v>
      </c>
      <c r="J54" s="195">
        <v>569.52</v>
      </c>
    </row>
    <row r="55" spans="1:10" ht="18.75" customHeight="1">
      <c r="A55" s="176"/>
      <c r="B55" s="178">
        <v>35</v>
      </c>
      <c r="C55" s="186">
        <v>85.0405</v>
      </c>
      <c r="D55" s="186">
        <v>85.0555</v>
      </c>
      <c r="E55" s="167">
        <f t="shared" si="3"/>
        <v>0.015000000000000568</v>
      </c>
      <c r="F55" s="168">
        <f t="shared" si="4"/>
        <v>58.03381436917463</v>
      </c>
      <c r="G55" s="169">
        <f t="shared" si="5"/>
        <v>258.47</v>
      </c>
      <c r="H55" s="166">
        <v>50</v>
      </c>
      <c r="I55" s="195">
        <v>826.37</v>
      </c>
      <c r="J55" s="195">
        <v>567.9</v>
      </c>
    </row>
    <row r="56" spans="1:10" ht="18.75" customHeight="1">
      <c r="A56" s="176"/>
      <c r="B56" s="178">
        <v>36</v>
      </c>
      <c r="C56" s="186">
        <v>84.595</v>
      </c>
      <c r="D56" s="186">
        <v>84.6031</v>
      </c>
      <c r="E56" s="167">
        <f t="shared" si="3"/>
        <v>0.008099999999998886</v>
      </c>
      <c r="F56" s="168">
        <f t="shared" si="4"/>
        <v>27.281913102050808</v>
      </c>
      <c r="G56" s="169">
        <f t="shared" si="5"/>
        <v>296.90000000000003</v>
      </c>
      <c r="H56" s="166">
        <v>51</v>
      </c>
      <c r="I56" s="195">
        <v>797.11</v>
      </c>
      <c r="J56" s="195">
        <v>500.21</v>
      </c>
    </row>
    <row r="57" spans="1:10" ht="18.75" customHeight="1">
      <c r="A57" s="176">
        <v>21094</v>
      </c>
      <c r="B57" s="178">
        <v>1</v>
      </c>
      <c r="C57" s="186">
        <v>85.3875</v>
      </c>
      <c r="D57" s="186">
        <v>85.4291</v>
      </c>
      <c r="E57" s="167">
        <f t="shared" si="3"/>
        <v>0.041600000000002524</v>
      </c>
      <c r="F57" s="168">
        <f t="shared" si="4"/>
        <v>127.46269571346178</v>
      </c>
      <c r="G57" s="169">
        <f t="shared" si="5"/>
        <v>326.37</v>
      </c>
      <c r="H57" s="166">
        <v>52</v>
      </c>
      <c r="I57" s="195">
        <v>695.86</v>
      </c>
      <c r="J57" s="195">
        <v>369.49</v>
      </c>
    </row>
    <row r="58" spans="1:10" ht="18.75" customHeight="1">
      <c r="A58" s="176"/>
      <c r="B58" s="178">
        <v>2</v>
      </c>
      <c r="C58" s="186">
        <v>87.4643</v>
      </c>
      <c r="D58" s="186">
        <v>87.4966</v>
      </c>
      <c r="E58" s="167">
        <f t="shared" si="3"/>
        <v>0.032300000000006435</v>
      </c>
      <c r="F58" s="168">
        <f t="shared" si="4"/>
        <v>123.69791666669131</v>
      </c>
      <c r="G58" s="169">
        <f t="shared" si="5"/>
        <v>261.12</v>
      </c>
      <c r="H58" s="166">
        <v>53</v>
      </c>
      <c r="I58" s="195">
        <v>816</v>
      </c>
      <c r="J58" s="195">
        <v>554.88</v>
      </c>
    </row>
    <row r="59" spans="1:10" ht="18.75" customHeight="1">
      <c r="A59" s="176"/>
      <c r="B59" s="178">
        <v>3</v>
      </c>
      <c r="C59" s="186">
        <v>85.8671</v>
      </c>
      <c r="D59" s="186">
        <v>85.8964</v>
      </c>
      <c r="E59" s="167">
        <f aca="true" t="shared" si="6" ref="E59:E65">D59-C59</f>
        <v>0.02930000000000632</v>
      </c>
      <c r="F59" s="168">
        <f aca="true" t="shared" si="7" ref="F59:F65">((10^6)*E59/G59)</f>
        <v>96.9396195202856</v>
      </c>
      <c r="G59" s="169">
        <f aca="true" t="shared" si="8" ref="G59:G65">I59-J59</f>
        <v>302.25</v>
      </c>
      <c r="H59" s="166">
        <v>54</v>
      </c>
      <c r="I59" s="195">
        <v>766.76</v>
      </c>
      <c r="J59" s="195">
        <v>464.51</v>
      </c>
    </row>
    <row r="60" spans="1:10" ht="18.75" customHeight="1">
      <c r="A60" s="176">
        <v>21099</v>
      </c>
      <c r="B60" s="178">
        <v>4</v>
      </c>
      <c r="C60" s="186">
        <v>85.0217</v>
      </c>
      <c r="D60" s="186">
        <v>85.0446</v>
      </c>
      <c r="E60" s="167">
        <f t="shared" si="6"/>
        <v>0.022900000000007026</v>
      </c>
      <c r="F60" s="168">
        <f t="shared" si="7"/>
        <v>74.59040422138375</v>
      </c>
      <c r="G60" s="169">
        <f t="shared" si="8"/>
        <v>307.01</v>
      </c>
      <c r="H60" s="166">
        <v>55</v>
      </c>
      <c r="I60" s="195">
        <v>682.23</v>
      </c>
      <c r="J60" s="195">
        <v>375.22</v>
      </c>
    </row>
    <row r="61" spans="1:10" ht="18.75" customHeight="1">
      <c r="A61" s="176"/>
      <c r="B61" s="178">
        <v>5</v>
      </c>
      <c r="C61" s="186">
        <v>85.0557</v>
      </c>
      <c r="D61" s="186">
        <v>85.0811</v>
      </c>
      <c r="E61" s="167">
        <f t="shared" si="6"/>
        <v>0.025400000000004752</v>
      </c>
      <c r="F61" s="168">
        <f t="shared" si="7"/>
        <v>86.94759182557338</v>
      </c>
      <c r="G61" s="169">
        <f t="shared" si="8"/>
        <v>292.13</v>
      </c>
      <c r="H61" s="166">
        <v>56</v>
      </c>
      <c r="I61" s="195">
        <v>665.74</v>
      </c>
      <c r="J61" s="195">
        <v>373.61</v>
      </c>
    </row>
    <row r="62" spans="1:10" ht="18.75" customHeight="1">
      <c r="A62" s="176"/>
      <c r="B62" s="178">
        <v>6</v>
      </c>
      <c r="C62" s="186">
        <v>87.4089</v>
      </c>
      <c r="D62" s="186">
        <v>87.4371</v>
      </c>
      <c r="E62" s="167">
        <f t="shared" si="6"/>
        <v>0.028199999999998226</v>
      </c>
      <c r="F62" s="168">
        <f t="shared" si="7"/>
        <v>88.00674094185382</v>
      </c>
      <c r="G62" s="169">
        <f t="shared" si="8"/>
        <v>320.43000000000006</v>
      </c>
      <c r="H62" s="166">
        <v>57</v>
      </c>
      <c r="I62" s="195">
        <v>657.58</v>
      </c>
      <c r="J62" s="195">
        <v>337.15</v>
      </c>
    </row>
    <row r="63" spans="1:10" ht="18.75" customHeight="1">
      <c r="A63" s="176">
        <v>21108</v>
      </c>
      <c r="B63" s="178">
        <v>7</v>
      </c>
      <c r="C63" s="186">
        <v>86.4607</v>
      </c>
      <c r="D63" s="186">
        <v>86.4728</v>
      </c>
      <c r="E63" s="167">
        <f t="shared" si="6"/>
        <v>0.012100000000003774</v>
      </c>
      <c r="F63" s="168">
        <f t="shared" si="7"/>
        <v>37.12225801504456</v>
      </c>
      <c r="G63" s="169">
        <f t="shared" si="8"/>
        <v>325.95</v>
      </c>
      <c r="H63" s="166">
        <v>58</v>
      </c>
      <c r="I63" s="195">
        <v>669.5</v>
      </c>
      <c r="J63" s="195">
        <v>343.55</v>
      </c>
    </row>
    <row r="64" spans="1:10" ht="18.75" customHeight="1">
      <c r="A64" s="176"/>
      <c r="B64" s="178">
        <v>8</v>
      </c>
      <c r="C64" s="186">
        <v>84.827</v>
      </c>
      <c r="D64" s="186">
        <v>84.84</v>
      </c>
      <c r="E64" s="167">
        <f t="shared" si="6"/>
        <v>0.01300000000000523</v>
      </c>
      <c r="F64" s="168">
        <f t="shared" si="7"/>
        <v>44.388295148035745</v>
      </c>
      <c r="G64" s="169">
        <f t="shared" si="8"/>
        <v>292.87</v>
      </c>
      <c r="H64" s="166">
        <v>59</v>
      </c>
      <c r="I64" s="195">
        <v>627.4</v>
      </c>
      <c r="J64" s="195">
        <v>334.53</v>
      </c>
    </row>
    <row r="65" spans="1:10" ht="18.75" customHeight="1">
      <c r="A65" s="176"/>
      <c r="B65" s="178">
        <v>9</v>
      </c>
      <c r="C65" s="186">
        <v>87.656</v>
      </c>
      <c r="D65" s="186">
        <v>87.6615</v>
      </c>
      <c r="E65" s="167">
        <f t="shared" si="6"/>
        <v>0.00549999999999784</v>
      </c>
      <c r="F65" s="168">
        <f t="shared" si="7"/>
        <v>16.364664226837572</v>
      </c>
      <c r="G65" s="169">
        <f t="shared" si="8"/>
        <v>336.09000000000003</v>
      </c>
      <c r="H65" s="166">
        <v>60</v>
      </c>
      <c r="I65" s="195">
        <v>894.82</v>
      </c>
      <c r="J65" s="195">
        <v>558.73</v>
      </c>
    </row>
    <row r="66" spans="1:10" ht="18.75" customHeight="1">
      <c r="A66" s="176">
        <v>21127</v>
      </c>
      <c r="B66" s="178">
        <v>19</v>
      </c>
      <c r="C66" s="186">
        <v>88.9835</v>
      </c>
      <c r="D66" s="186">
        <v>88.9994</v>
      </c>
      <c r="E66" s="167">
        <f>D66-C66</f>
        <v>0.015899999999987813</v>
      </c>
      <c r="F66" s="168">
        <f>((10^6)*E66/G66)</f>
        <v>53.90195945483698</v>
      </c>
      <c r="G66" s="169">
        <f>I66-J66</f>
        <v>294.98</v>
      </c>
      <c r="H66" s="166">
        <v>61</v>
      </c>
      <c r="I66" s="195">
        <v>815.97</v>
      </c>
      <c r="J66" s="195">
        <v>520.99</v>
      </c>
    </row>
    <row r="67" spans="1:10" ht="18.75" customHeight="1">
      <c r="A67" s="176"/>
      <c r="B67" s="178">
        <v>20</v>
      </c>
      <c r="C67" s="186">
        <v>84.651</v>
      </c>
      <c r="D67" s="186">
        <v>84.6684</v>
      </c>
      <c r="E67" s="167">
        <f aca="true" t="shared" si="9" ref="E67:E130">D67-C67</f>
        <v>0.017400000000009186</v>
      </c>
      <c r="F67" s="168">
        <f aca="true" t="shared" si="10" ref="F67:F130">((10^6)*E67/G67)</f>
        <v>63.08919506892379</v>
      </c>
      <c r="G67" s="169">
        <f aca="true" t="shared" si="11" ref="G67:G130">I67-J67</f>
        <v>275.80000000000007</v>
      </c>
      <c r="H67" s="166">
        <v>62</v>
      </c>
      <c r="I67" s="195">
        <v>845.34</v>
      </c>
      <c r="J67" s="195">
        <v>569.54</v>
      </c>
    </row>
    <row r="68" spans="1:10" ht="18.75" customHeight="1">
      <c r="A68" s="176"/>
      <c r="B68" s="178">
        <v>21</v>
      </c>
      <c r="C68" s="186">
        <v>86.349</v>
      </c>
      <c r="D68" s="186">
        <v>86.3718</v>
      </c>
      <c r="E68" s="167">
        <f t="shared" si="9"/>
        <v>0.022799999999989495</v>
      </c>
      <c r="F68" s="168">
        <f t="shared" si="10"/>
        <v>59.49895615863647</v>
      </c>
      <c r="G68" s="169">
        <f t="shared" si="11"/>
        <v>383.2</v>
      </c>
      <c r="H68" s="166">
        <v>63</v>
      </c>
      <c r="I68" s="195">
        <v>749.36</v>
      </c>
      <c r="J68" s="195">
        <v>366.16</v>
      </c>
    </row>
    <row r="69" spans="1:10" ht="18.75" customHeight="1">
      <c r="A69" s="176">
        <v>21135</v>
      </c>
      <c r="B69" s="178">
        <v>22</v>
      </c>
      <c r="C69" s="186">
        <v>85.1186</v>
      </c>
      <c r="D69" s="186">
        <v>85.1301</v>
      </c>
      <c r="E69" s="167">
        <f t="shared" si="9"/>
        <v>0.011499999999998067</v>
      </c>
      <c r="F69" s="168">
        <f t="shared" si="10"/>
        <v>38.880248833586</v>
      </c>
      <c r="G69" s="169">
        <f t="shared" si="11"/>
        <v>295.78000000000003</v>
      </c>
      <c r="H69" s="166">
        <v>64</v>
      </c>
      <c r="I69" s="195">
        <v>802.44</v>
      </c>
      <c r="J69" s="195">
        <v>506.66</v>
      </c>
    </row>
    <row r="70" spans="1:10" ht="18.75" customHeight="1">
      <c r="A70" s="176"/>
      <c r="B70" s="178">
        <v>23</v>
      </c>
      <c r="C70" s="186">
        <v>87.6683</v>
      </c>
      <c r="D70" s="186">
        <v>87.6836</v>
      </c>
      <c r="E70" s="167">
        <f t="shared" si="9"/>
        <v>0.015299999999996317</v>
      </c>
      <c r="F70" s="168">
        <f t="shared" si="10"/>
        <v>48.443783047830536</v>
      </c>
      <c r="G70" s="169">
        <f t="shared" si="11"/>
        <v>315.83</v>
      </c>
      <c r="H70" s="166">
        <v>65</v>
      </c>
      <c r="I70" s="195">
        <v>699.03</v>
      </c>
      <c r="J70" s="195">
        <v>383.2</v>
      </c>
    </row>
    <row r="71" spans="1:10" ht="18.75" customHeight="1">
      <c r="A71" s="176"/>
      <c r="B71" s="178">
        <v>24</v>
      </c>
      <c r="C71" s="186">
        <v>88.0752</v>
      </c>
      <c r="D71" s="186">
        <v>88.0865</v>
      </c>
      <c r="E71" s="167">
        <f t="shared" si="9"/>
        <v>0.011300000000005639</v>
      </c>
      <c r="F71" s="168">
        <f t="shared" si="10"/>
        <v>37.195523370657135</v>
      </c>
      <c r="G71" s="169">
        <f t="shared" si="11"/>
        <v>303.8</v>
      </c>
      <c r="H71" s="166">
        <v>66</v>
      </c>
      <c r="I71" s="195">
        <v>804.96</v>
      </c>
      <c r="J71" s="195">
        <v>501.16</v>
      </c>
    </row>
    <row r="72" spans="1:10" ht="18.75" customHeight="1">
      <c r="A72" s="176">
        <v>21141</v>
      </c>
      <c r="B72" s="178">
        <v>25</v>
      </c>
      <c r="C72" s="186">
        <v>87.0762</v>
      </c>
      <c r="D72" s="186">
        <v>87.0852</v>
      </c>
      <c r="E72" s="167">
        <f t="shared" si="9"/>
        <v>0.009000000000000341</v>
      </c>
      <c r="F72" s="168">
        <f t="shared" si="10"/>
        <v>32.739177882867736</v>
      </c>
      <c r="G72" s="169">
        <f t="shared" si="11"/>
        <v>274.90000000000003</v>
      </c>
      <c r="H72" s="166">
        <v>67</v>
      </c>
      <c r="I72" s="195">
        <v>730.1</v>
      </c>
      <c r="J72" s="195">
        <v>455.2</v>
      </c>
    </row>
    <row r="73" spans="1:10" ht="18.75" customHeight="1">
      <c r="A73" s="176"/>
      <c r="B73" s="178">
        <v>26</v>
      </c>
      <c r="C73" s="186">
        <v>85.7918</v>
      </c>
      <c r="D73" s="186">
        <v>85.8033</v>
      </c>
      <c r="E73" s="167">
        <f t="shared" si="9"/>
        <v>0.011499999999998067</v>
      </c>
      <c r="F73" s="168">
        <f t="shared" si="10"/>
        <v>41.20534594574535</v>
      </c>
      <c r="G73" s="169">
        <f t="shared" si="11"/>
        <v>279.09</v>
      </c>
      <c r="H73" s="166">
        <v>68</v>
      </c>
      <c r="I73" s="195">
        <v>596.26</v>
      </c>
      <c r="J73" s="195">
        <v>317.17</v>
      </c>
    </row>
    <row r="74" spans="1:10" ht="18.75" customHeight="1">
      <c r="A74" s="176"/>
      <c r="B74" s="178">
        <v>27</v>
      </c>
      <c r="C74" s="186">
        <v>86.3154</v>
      </c>
      <c r="D74" s="186">
        <v>86.3446</v>
      </c>
      <c r="E74" s="167">
        <f t="shared" si="9"/>
        <v>0.029200000000003</v>
      </c>
      <c r="F74" s="168">
        <f t="shared" si="10"/>
        <v>91.5676251999216</v>
      </c>
      <c r="G74" s="169">
        <f t="shared" si="11"/>
        <v>318.89000000000004</v>
      </c>
      <c r="H74" s="166">
        <v>69</v>
      </c>
      <c r="I74" s="195">
        <v>665.59</v>
      </c>
      <c r="J74" s="195">
        <v>346.7</v>
      </c>
    </row>
    <row r="75" spans="1:10" ht="18.75" customHeight="1">
      <c r="A75" s="176">
        <v>21155</v>
      </c>
      <c r="B75" s="178">
        <v>28</v>
      </c>
      <c r="C75" s="186">
        <v>87.2385</v>
      </c>
      <c r="D75" s="186">
        <v>87.2479</v>
      </c>
      <c r="E75" s="228">
        <f t="shared" si="9"/>
        <v>0.009399999999999409</v>
      </c>
      <c r="F75" s="229">
        <f t="shared" si="10"/>
        <v>34.12597567616414</v>
      </c>
      <c r="G75" s="230">
        <f t="shared" si="11"/>
        <v>275.44999999999993</v>
      </c>
      <c r="H75" s="231">
        <v>70</v>
      </c>
      <c r="I75" s="195">
        <v>806.04</v>
      </c>
      <c r="J75" s="195">
        <v>530.59</v>
      </c>
    </row>
    <row r="76" spans="1:10" ht="18.75" customHeight="1">
      <c r="A76" s="176"/>
      <c r="B76" s="178">
        <v>29</v>
      </c>
      <c r="C76" s="186">
        <v>85.2436</v>
      </c>
      <c r="D76" s="186">
        <v>85.2584</v>
      </c>
      <c r="E76" s="228">
        <f t="shared" si="9"/>
        <v>0.014799999999993929</v>
      </c>
      <c r="F76" s="229">
        <f t="shared" si="10"/>
        <v>53.81426805321042</v>
      </c>
      <c r="G76" s="230">
        <f t="shared" si="11"/>
        <v>275.02</v>
      </c>
      <c r="H76" s="231">
        <v>71</v>
      </c>
      <c r="I76" s="195">
        <v>788.04</v>
      </c>
      <c r="J76" s="195">
        <v>513.02</v>
      </c>
    </row>
    <row r="77" spans="1:10" ht="18.75" customHeight="1">
      <c r="A77" s="176"/>
      <c r="B77" s="178">
        <v>30</v>
      </c>
      <c r="C77" s="186">
        <v>84.972</v>
      </c>
      <c r="D77" s="186">
        <v>84.977</v>
      </c>
      <c r="E77" s="228">
        <f t="shared" si="9"/>
        <v>0.005000000000009663</v>
      </c>
      <c r="F77" s="229">
        <f t="shared" si="10"/>
        <v>18.88788153524352</v>
      </c>
      <c r="G77" s="230">
        <f t="shared" si="11"/>
        <v>264.71999999999997</v>
      </c>
      <c r="H77" s="231">
        <v>72</v>
      </c>
      <c r="I77" s="195">
        <v>764.9</v>
      </c>
      <c r="J77" s="195">
        <v>500.18</v>
      </c>
    </row>
    <row r="78" spans="1:10" ht="18.75" customHeight="1">
      <c r="A78" s="176">
        <v>21169</v>
      </c>
      <c r="B78" s="178">
        <v>31</v>
      </c>
      <c r="C78" s="186">
        <v>84.9371</v>
      </c>
      <c r="D78" s="186">
        <v>84.9473</v>
      </c>
      <c r="E78" s="228">
        <f t="shared" si="9"/>
        <v>0.010199999999997544</v>
      </c>
      <c r="F78" s="229">
        <f t="shared" si="10"/>
        <v>37.376328325384925</v>
      </c>
      <c r="G78" s="230">
        <f t="shared" si="11"/>
        <v>272.9</v>
      </c>
      <c r="H78" s="231">
        <v>73</v>
      </c>
      <c r="I78" s="195">
        <v>828.66</v>
      </c>
      <c r="J78" s="195">
        <v>555.76</v>
      </c>
    </row>
    <row r="79" spans="1:10" ht="18.75" customHeight="1">
      <c r="A79" s="176"/>
      <c r="B79" s="178">
        <v>32</v>
      </c>
      <c r="C79" s="186">
        <v>85.071</v>
      </c>
      <c r="D79" s="186">
        <v>85.0861</v>
      </c>
      <c r="E79" s="228">
        <f t="shared" si="9"/>
        <v>0.015100000000003888</v>
      </c>
      <c r="F79" s="229">
        <f t="shared" si="10"/>
        <v>53.24212827475719</v>
      </c>
      <c r="G79" s="230">
        <f t="shared" si="11"/>
        <v>283.61</v>
      </c>
      <c r="H79" s="231">
        <v>74</v>
      </c>
      <c r="I79" s="195">
        <v>848.44</v>
      </c>
      <c r="J79" s="195">
        <v>564.83</v>
      </c>
    </row>
    <row r="80" spans="1:10" ht="18.75" customHeight="1">
      <c r="A80" s="176"/>
      <c r="B80" s="178">
        <v>33</v>
      </c>
      <c r="C80" s="186">
        <v>86.032</v>
      </c>
      <c r="D80" s="186">
        <v>86.0395</v>
      </c>
      <c r="E80" s="228">
        <f t="shared" si="9"/>
        <v>0.00750000000000739</v>
      </c>
      <c r="F80" s="229">
        <f t="shared" si="10"/>
        <v>25.273799494548907</v>
      </c>
      <c r="G80" s="230">
        <f t="shared" si="11"/>
        <v>296.75000000000006</v>
      </c>
      <c r="H80" s="231">
        <v>75</v>
      </c>
      <c r="I80" s="195">
        <v>716.82</v>
      </c>
      <c r="J80" s="195">
        <v>420.07</v>
      </c>
    </row>
    <row r="81" spans="1:10" ht="18.75" customHeight="1">
      <c r="A81" s="176">
        <v>21176</v>
      </c>
      <c r="B81" s="178">
        <v>34</v>
      </c>
      <c r="C81" s="186">
        <v>83.7758</v>
      </c>
      <c r="D81" s="186">
        <v>83.7822</v>
      </c>
      <c r="E81" s="228">
        <f t="shared" si="9"/>
        <v>0.006399999999999295</v>
      </c>
      <c r="F81" s="229">
        <f t="shared" si="10"/>
        <v>24.14729852097531</v>
      </c>
      <c r="G81" s="230">
        <f t="shared" si="11"/>
        <v>265.03999999999996</v>
      </c>
      <c r="H81" s="231">
        <v>76</v>
      </c>
      <c r="I81" s="195">
        <v>827.03</v>
      </c>
      <c r="J81" s="195">
        <v>561.99</v>
      </c>
    </row>
    <row r="82" spans="1:10" ht="18.75" customHeight="1">
      <c r="A82" s="176"/>
      <c r="B82" s="178">
        <v>35</v>
      </c>
      <c r="C82" s="186">
        <v>85.0538</v>
      </c>
      <c r="D82" s="186">
        <v>85.067</v>
      </c>
      <c r="E82" s="228">
        <f t="shared" si="9"/>
        <v>0.013199999999997658</v>
      </c>
      <c r="F82" s="229">
        <f t="shared" si="10"/>
        <v>39.60752542982464</v>
      </c>
      <c r="G82" s="230">
        <f t="shared" si="11"/>
        <v>333.27</v>
      </c>
      <c r="H82" s="231">
        <v>77</v>
      </c>
      <c r="I82" s="195">
        <v>882.78</v>
      </c>
      <c r="J82" s="195">
        <v>549.51</v>
      </c>
    </row>
    <row r="83" spans="1:10" ht="18.75" customHeight="1">
      <c r="A83" s="176"/>
      <c r="B83" s="178">
        <v>36</v>
      </c>
      <c r="C83" s="186">
        <v>84.6271</v>
      </c>
      <c r="D83" s="186">
        <v>84.6361</v>
      </c>
      <c r="E83" s="228">
        <f t="shared" si="9"/>
        <v>0.009000000000000341</v>
      </c>
      <c r="F83" s="229">
        <f t="shared" si="10"/>
        <v>36.534870504182614</v>
      </c>
      <c r="G83" s="230">
        <f t="shared" si="11"/>
        <v>246.33999999999992</v>
      </c>
      <c r="H83" s="231">
        <v>78</v>
      </c>
      <c r="I83" s="195">
        <v>814.17</v>
      </c>
      <c r="J83" s="195">
        <v>567.83</v>
      </c>
    </row>
    <row r="84" spans="1:10" ht="18.75" customHeight="1">
      <c r="A84" s="176">
        <v>21198</v>
      </c>
      <c r="B84" s="178">
        <v>28</v>
      </c>
      <c r="C84" s="186">
        <v>87.202</v>
      </c>
      <c r="D84" s="186">
        <v>87.212</v>
      </c>
      <c r="E84" s="228">
        <f t="shared" si="9"/>
        <v>0.010000000000005116</v>
      </c>
      <c r="F84" s="229">
        <f>((10^6)*E84/G84)</f>
        <v>31.00967501862167</v>
      </c>
      <c r="G84" s="230">
        <f t="shared" si="11"/>
        <v>322.47999999999996</v>
      </c>
      <c r="H84" s="231">
        <v>79</v>
      </c>
      <c r="I84" s="195">
        <v>715.55</v>
      </c>
      <c r="J84" s="195">
        <v>393.07</v>
      </c>
    </row>
    <row r="85" spans="1:10" ht="18.75" customHeight="1">
      <c r="A85" s="176"/>
      <c r="B85" s="178">
        <v>29</v>
      </c>
      <c r="C85" s="186">
        <v>85.2521</v>
      </c>
      <c r="D85" s="186">
        <v>85.2564</v>
      </c>
      <c r="E85" s="228">
        <f t="shared" si="9"/>
        <v>0.004300000000000637</v>
      </c>
      <c r="F85" s="229">
        <f t="shared" si="10"/>
        <v>12.473168184720764</v>
      </c>
      <c r="G85" s="230">
        <f t="shared" si="11"/>
        <v>344.74</v>
      </c>
      <c r="H85" s="231">
        <v>80</v>
      </c>
      <c r="I85" s="195">
        <v>710.75</v>
      </c>
      <c r="J85" s="195">
        <v>366.01</v>
      </c>
    </row>
    <row r="86" spans="1:10" ht="18.75" customHeight="1">
      <c r="A86" s="176"/>
      <c r="B86" s="178">
        <v>30</v>
      </c>
      <c r="C86" s="186">
        <v>84.9659</v>
      </c>
      <c r="D86" s="186">
        <v>84.9719</v>
      </c>
      <c r="E86" s="228">
        <f t="shared" si="9"/>
        <v>0.006000000000000227</v>
      </c>
      <c r="F86" s="229">
        <f t="shared" si="10"/>
        <v>19.172391755872273</v>
      </c>
      <c r="G86" s="230">
        <f t="shared" si="11"/>
        <v>312.95</v>
      </c>
      <c r="H86" s="231">
        <v>81</v>
      </c>
      <c r="I86" s="195">
        <v>696.04</v>
      </c>
      <c r="J86" s="195">
        <v>383.09</v>
      </c>
    </row>
    <row r="87" spans="1:10" ht="18.75" customHeight="1">
      <c r="A87" s="176">
        <v>21204</v>
      </c>
      <c r="B87" s="178">
        <v>31</v>
      </c>
      <c r="C87" s="186">
        <v>84.8892</v>
      </c>
      <c r="D87" s="186">
        <v>84.8958</v>
      </c>
      <c r="E87" s="228">
        <f t="shared" si="9"/>
        <v>0.006599999999991724</v>
      </c>
      <c r="F87" s="229">
        <f t="shared" si="10"/>
        <v>20.244156800170924</v>
      </c>
      <c r="G87" s="230">
        <f t="shared" si="11"/>
        <v>326.02</v>
      </c>
      <c r="H87" s="231">
        <v>82</v>
      </c>
      <c r="I87" s="195">
        <v>866.48</v>
      </c>
      <c r="J87" s="195">
        <v>540.46</v>
      </c>
    </row>
    <row r="88" spans="1:10" ht="18.75" customHeight="1">
      <c r="A88" s="176"/>
      <c r="B88" s="178">
        <v>32</v>
      </c>
      <c r="C88" s="186">
        <v>85.0449</v>
      </c>
      <c r="D88" s="186">
        <v>85.0582</v>
      </c>
      <c r="E88" s="228">
        <f t="shared" si="9"/>
        <v>0.013300000000000978</v>
      </c>
      <c r="F88" s="229">
        <f t="shared" si="10"/>
        <v>34.7412689705639</v>
      </c>
      <c r="G88" s="230">
        <f t="shared" si="11"/>
        <v>382.83</v>
      </c>
      <c r="H88" s="231">
        <v>83</v>
      </c>
      <c r="I88" s="195">
        <v>693.12</v>
      </c>
      <c r="J88" s="195">
        <v>310.29</v>
      </c>
    </row>
    <row r="89" spans="1:10" ht="18.75" customHeight="1">
      <c r="A89" s="176"/>
      <c r="B89" s="178">
        <v>33</v>
      </c>
      <c r="C89" s="186">
        <v>85.999</v>
      </c>
      <c r="D89" s="186">
        <v>86.0116</v>
      </c>
      <c r="E89" s="228">
        <f t="shared" si="9"/>
        <v>0.012600000000006162</v>
      </c>
      <c r="F89" s="229">
        <f t="shared" si="10"/>
        <v>33.4013731675799</v>
      </c>
      <c r="G89" s="230">
        <f t="shared" si="11"/>
        <v>377.22999999999996</v>
      </c>
      <c r="H89" s="231">
        <v>84</v>
      </c>
      <c r="I89" s="195">
        <v>747.05</v>
      </c>
      <c r="J89" s="195">
        <v>369.82</v>
      </c>
    </row>
    <row r="90" spans="1:10" ht="18.75" customHeight="1">
      <c r="A90" s="176">
        <v>21211</v>
      </c>
      <c r="B90" s="178">
        <v>34</v>
      </c>
      <c r="C90" s="186">
        <v>83.7529</v>
      </c>
      <c r="D90" s="186">
        <v>83.753</v>
      </c>
      <c r="E90" s="228">
        <f t="shared" si="9"/>
        <v>0.00010000000000331966</v>
      </c>
      <c r="F90" s="229">
        <f t="shared" si="10"/>
        <v>0.33423576992319143</v>
      </c>
      <c r="G90" s="230">
        <f t="shared" si="11"/>
        <v>299.19000000000005</v>
      </c>
      <c r="H90" s="231">
        <v>85</v>
      </c>
      <c r="I90" s="195">
        <v>840.34</v>
      </c>
      <c r="J90" s="195">
        <v>541.15</v>
      </c>
    </row>
    <row r="91" spans="1:10" ht="18.75" customHeight="1">
      <c r="A91" s="176"/>
      <c r="B91" s="178">
        <v>35</v>
      </c>
      <c r="C91" s="186">
        <v>85.0241</v>
      </c>
      <c r="D91" s="186">
        <v>85.0254</v>
      </c>
      <c r="E91" s="228">
        <f t="shared" si="9"/>
        <v>0.001300000000000523</v>
      </c>
      <c r="F91" s="229">
        <f t="shared" si="10"/>
        <v>4.249338083877107</v>
      </c>
      <c r="G91" s="230">
        <f t="shared" si="11"/>
        <v>305.92999999999995</v>
      </c>
      <c r="H91" s="231">
        <v>86</v>
      </c>
      <c r="I91" s="195">
        <v>818.38</v>
      </c>
      <c r="J91" s="195">
        <v>512.45</v>
      </c>
    </row>
    <row r="92" spans="1:10" ht="18.75" customHeight="1">
      <c r="A92" s="176"/>
      <c r="B92" s="178">
        <v>36</v>
      </c>
      <c r="C92" s="186">
        <v>84.6038</v>
      </c>
      <c r="D92" s="186">
        <v>84.6081</v>
      </c>
      <c r="E92" s="228">
        <f t="shared" si="9"/>
        <v>0.004299999999986426</v>
      </c>
      <c r="F92" s="229">
        <f t="shared" si="10"/>
        <v>14.250207125058578</v>
      </c>
      <c r="G92" s="230">
        <f t="shared" si="11"/>
        <v>301.75</v>
      </c>
      <c r="H92" s="231">
        <v>87</v>
      </c>
      <c r="I92" s="195">
        <v>687.88</v>
      </c>
      <c r="J92" s="195">
        <v>386.13</v>
      </c>
    </row>
    <row r="93" spans="1:10" ht="18.75" customHeight="1">
      <c r="A93" s="176">
        <v>21218</v>
      </c>
      <c r="B93" s="178">
        <v>19</v>
      </c>
      <c r="C93" s="186">
        <v>88.9772</v>
      </c>
      <c r="D93" s="186">
        <v>88.9883</v>
      </c>
      <c r="E93" s="228">
        <f t="shared" si="9"/>
        <v>0.011099999999999</v>
      </c>
      <c r="F93" s="229">
        <f t="shared" si="10"/>
        <v>30.904585572288887</v>
      </c>
      <c r="G93" s="230">
        <f t="shared" si="11"/>
        <v>359.17</v>
      </c>
      <c r="H93" s="231">
        <v>88</v>
      </c>
      <c r="I93" s="195">
        <v>727.63</v>
      </c>
      <c r="J93" s="195">
        <v>368.46</v>
      </c>
    </row>
    <row r="94" spans="1:10" ht="18.75" customHeight="1">
      <c r="A94" s="176"/>
      <c r="B94" s="178">
        <v>20</v>
      </c>
      <c r="C94" s="186">
        <v>84.6513</v>
      </c>
      <c r="D94" s="186">
        <v>84.6626</v>
      </c>
      <c r="E94" s="228">
        <f t="shared" si="9"/>
        <v>0.011299999999991428</v>
      </c>
      <c r="F94" s="229">
        <f t="shared" si="10"/>
        <v>37.339325248625144</v>
      </c>
      <c r="G94" s="230">
        <f t="shared" si="11"/>
        <v>302.63000000000005</v>
      </c>
      <c r="H94" s="231">
        <v>89</v>
      </c>
      <c r="I94" s="195">
        <v>807.19</v>
      </c>
      <c r="J94" s="195">
        <v>504.56</v>
      </c>
    </row>
    <row r="95" spans="1:10" ht="18.75" customHeight="1">
      <c r="A95" s="176"/>
      <c r="B95" s="178">
        <v>21</v>
      </c>
      <c r="C95" s="186">
        <v>86.3447</v>
      </c>
      <c r="D95" s="186">
        <v>86.3534</v>
      </c>
      <c r="E95" s="228">
        <f t="shared" si="9"/>
        <v>0.008699999999990382</v>
      </c>
      <c r="F95" s="229">
        <f t="shared" si="10"/>
        <v>31.581240017389213</v>
      </c>
      <c r="G95" s="230">
        <f t="shared" si="11"/>
        <v>275.48</v>
      </c>
      <c r="H95" s="231">
        <v>90</v>
      </c>
      <c r="I95" s="195">
        <v>840.69</v>
      </c>
      <c r="J95" s="195">
        <v>565.21</v>
      </c>
    </row>
    <row r="96" spans="1:10" ht="18.75" customHeight="1">
      <c r="A96" s="176">
        <v>21226</v>
      </c>
      <c r="B96" s="178">
        <v>22</v>
      </c>
      <c r="C96" s="186">
        <v>85.1268</v>
      </c>
      <c r="D96" s="186">
        <v>85.1354</v>
      </c>
      <c r="E96" s="228">
        <f t="shared" si="9"/>
        <v>0.008600000000001273</v>
      </c>
      <c r="F96" s="229">
        <f t="shared" si="10"/>
        <v>31.563107865090743</v>
      </c>
      <c r="G96" s="230">
        <f t="shared" si="11"/>
        <v>272.46999999999997</v>
      </c>
      <c r="H96" s="231">
        <v>91</v>
      </c>
      <c r="I96" s="195">
        <v>781.15</v>
      </c>
      <c r="J96" s="195">
        <v>508.68</v>
      </c>
    </row>
    <row r="97" spans="1:10" ht="18.75" customHeight="1">
      <c r="A97" s="176"/>
      <c r="B97" s="178">
        <v>23</v>
      </c>
      <c r="C97" s="186">
        <v>87.7041</v>
      </c>
      <c r="D97" s="186">
        <v>87.7149</v>
      </c>
      <c r="E97" s="228">
        <f t="shared" si="9"/>
        <v>0.010800000000003251</v>
      </c>
      <c r="F97" s="229">
        <f t="shared" si="10"/>
        <v>48.82238596809932</v>
      </c>
      <c r="G97" s="230">
        <f t="shared" si="11"/>
        <v>221.21000000000004</v>
      </c>
      <c r="H97" s="231">
        <v>92</v>
      </c>
      <c r="I97" s="195">
        <v>765.46</v>
      </c>
      <c r="J97" s="195">
        <v>544.25</v>
      </c>
    </row>
    <row r="98" spans="1:10" ht="18.75" customHeight="1">
      <c r="A98" s="176"/>
      <c r="B98" s="178">
        <v>24</v>
      </c>
      <c r="C98" s="186">
        <v>88.0965</v>
      </c>
      <c r="D98" s="186">
        <v>88.1062</v>
      </c>
      <c r="E98" s="228">
        <f t="shared" si="9"/>
        <v>0.009699999999995157</v>
      </c>
      <c r="F98" s="229">
        <f t="shared" si="10"/>
        <v>31.752266849962865</v>
      </c>
      <c r="G98" s="230">
        <f t="shared" si="11"/>
        <v>305.49000000000007</v>
      </c>
      <c r="H98" s="231">
        <v>93</v>
      </c>
      <c r="I98" s="195">
        <v>631.82</v>
      </c>
      <c r="J98" s="195">
        <v>326.33</v>
      </c>
    </row>
    <row r="99" spans="1:10" ht="18.75" customHeight="1">
      <c r="A99" s="176">
        <v>21239</v>
      </c>
      <c r="B99" s="178">
        <v>25</v>
      </c>
      <c r="C99" s="186">
        <v>87.091</v>
      </c>
      <c r="D99" s="186">
        <v>87.1048</v>
      </c>
      <c r="E99" s="228">
        <f t="shared" si="9"/>
        <v>0.013800000000003365</v>
      </c>
      <c r="F99" s="229">
        <f t="shared" si="10"/>
        <v>39.5789715203584</v>
      </c>
      <c r="G99" s="230">
        <f t="shared" si="11"/>
        <v>348.67</v>
      </c>
      <c r="H99" s="231">
        <v>94</v>
      </c>
      <c r="I99" s="195">
        <v>718.08</v>
      </c>
      <c r="J99" s="195">
        <v>369.41</v>
      </c>
    </row>
    <row r="100" spans="1:10" ht="18.75" customHeight="1">
      <c r="A100" s="176"/>
      <c r="B100" s="178">
        <v>26</v>
      </c>
      <c r="C100" s="186">
        <v>85.8274</v>
      </c>
      <c r="D100" s="186">
        <v>85.8362</v>
      </c>
      <c r="E100" s="228">
        <f t="shared" si="9"/>
        <v>0.008800000000007913</v>
      </c>
      <c r="F100" s="229">
        <f t="shared" si="10"/>
        <v>37.63900769892178</v>
      </c>
      <c r="G100" s="230">
        <f t="shared" si="11"/>
        <v>233.8</v>
      </c>
      <c r="H100" s="231">
        <v>95</v>
      </c>
      <c r="I100" s="195">
        <v>736.61</v>
      </c>
      <c r="J100" s="195">
        <v>502.81</v>
      </c>
    </row>
    <row r="101" spans="1:10" ht="18.75" customHeight="1">
      <c r="A101" s="176"/>
      <c r="B101" s="178">
        <v>27</v>
      </c>
      <c r="C101" s="186">
        <v>86.3295</v>
      </c>
      <c r="D101" s="186">
        <v>86.3365</v>
      </c>
      <c r="E101" s="228">
        <f t="shared" si="9"/>
        <v>0.007000000000005002</v>
      </c>
      <c r="F101" s="229">
        <f t="shared" si="10"/>
        <v>26.969755345810068</v>
      </c>
      <c r="G101" s="230">
        <f t="shared" si="11"/>
        <v>259.54999999999995</v>
      </c>
      <c r="H101" s="231">
        <v>96</v>
      </c>
      <c r="I101" s="195">
        <v>782.43</v>
      </c>
      <c r="J101" s="195">
        <v>522.88</v>
      </c>
    </row>
    <row r="102" spans="1:10" ht="18.75" customHeight="1">
      <c r="A102" s="176">
        <v>21246</v>
      </c>
      <c r="B102" s="178">
        <v>28</v>
      </c>
      <c r="C102" s="186">
        <v>87.1963</v>
      </c>
      <c r="D102" s="186">
        <v>87.2004</v>
      </c>
      <c r="E102" s="228">
        <f t="shared" si="9"/>
        <v>0.004100000000008208</v>
      </c>
      <c r="F102" s="229">
        <f t="shared" si="10"/>
        <v>11.854850368680667</v>
      </c>
      <c r="G102" s="230">
        <f t="shared" si="11"/>
        <v>345.84999999999997</v>
      </c>
      <c r="H102" s="231">
        <v>97</v>
      </c>
      <c r="I102" s="195">
        <v>715.3</v>
      </c>
      <c r="J102" s="195">
        <v>369.45</v>
      </c>
    </row>
    <row r="103" spans="1:10" ht="18.75" customHeight="1">
      <c r="A103" s="176"/>
      <c r="B103" s="178">
        <v>29</v>
      </c>
      <c r="C103" s="186">
        <v>85.255</v>
      </c>
      <c r="D103" s="186">
        <v>85.2574</v>
      </c>
      <c r="E103" s="228">
        <f t="shared" si="9"/>
        <v>0.0024000000000086175</v>
      </c>
      <c r="F103" s="229">
        <f t="shared" si="10"/>
        <v>7.657212136708732</v>
      </c>
      <c r="G103" s="230">
        <f t="shared" si="11"/>
        <v>313.42999999999995</v>
      </c>
      <c r="H103" s="231">
        <v>98</v>
      </c>
      <c r="I103" s="195">
        <v>814.56</v>
      </c>
      <c r="J103" s="195">
        <v>501.13</v>
      </c>
    </row>
    <row r="104" spans="1:10" ht="18.75" customHeight="1">
      <c r="A104" s="176"/>
      <c r="B104" s="178">
        <v>30</v>
      </c>
      <c r="C104" s="186">
        <v>84.9984</v>
      </c>
      <c r="D104" s="186">
        <v>84.9999</v>
      </c>
      <c r="E104" s="228">
        <f t="shared" si="9"/>
        <v>0.0014999999999929514</v>
      </c>
      <c r="F104" s="229">
        <f t="shared" si="10"/>
        <v>4.662004661982754</v>
      </c>
      <c r="G104" s="230">
        <f t="shared" si="11"/>
        <v>321.75000000000006</v>
      </c>
      <c r="H104" s="231">
        <v>99</v>
      </c>
      <c r="I104" s="195">
        <v>628.7</v>
      </c>
      <c r="J104" s="195">
        <v>306.95</v>
      </c>
    </row>
    <row r="105" spans="1:10" ht="18.75" customHeight="1">
      <c r="A105" s="176">
        <v>21253</v>
      </c>
      <c r="B105" s="178">
        <v>31</v>
      </c>
      <c r="C105" s="186">
        <v>84.9016</v>
      </c>
      <c r="D105" s="186">
        <v>84.9066</v>
      </c>
      <c r="E105" s="228">
        <f t="shared" si="9"/>
        <v>0.0049999999999954525</v>
      </c>
      <c r="F105" s="229">
        <f t="shared" si="10"/>
        <v>16.645028130082405</v>
      </c>
      <c r="G105" s="230">
        <f t="shared" si="11"/>
        <v>300.38999999999993</v>
      </c>
      <c r="H105" s="231">
        <v>100</v>
      </c>
      <c r="I105" s="195">
        <v>796.55</v>
      </c>
      <c r="J105" s="195">
        <v>496.16</v>
      </c>
    </row>
    <row r="106" spans="1:10" ht="18.75" customHeight="1">
      <c r="A106" s="176"/>
      <c r="B106" s="178">
        <v>32</v>
      </c>
      <c r="C106" s="186">
        <v>85.0411</v>
      </c>
      <c r="D106" s="186">
        <v>85.046</v>
      </c>
      <c r="E106" s="228">
        <f t="shared" si="9"/>
        <v>0.004900000000006344</v>
      </c>
      <c r="F106" s="229">
        <f t="shared" si="10"/>
        <v>16.936849745969184</v>
      </c>
      <c r="G106" s="230">
        <f t="shared" si="11"/>
        <v>289.30999999999995</v>
      </c>
      <c r="H106" s="231">
        <v>101</v>
      </c>
      <c r="I106" s="195">
        <v>720.31</v>
      </c>
      <c r="J106" s="195">
        <v>431</v>
      </c>
    </row>
    <row r="107" spans="1:10" ht="18.75" customHeight="1">
      <c r="A107" s="176"/>
      <c r="B107" s="178">
        <v>33</v>
      </c>
      <c r="C107" s="186">
        <v>86.0109</v>
      </c>
      <c r="D107" s="186">
        <v>86.0132</v>
      </c>
      <c r="E107" s="228">
        <f t="shared" si="9"/>
        <v>0.002299999999991087</v>
      </c>
      <c r="F107" s="229">
        <f t="shared" si="10"/>
        <v>9.311363912356127</v>
      </c>
      <c r="G107" s="230">
        <f t="shared" si="11"/>
        <v>247.01</v>
      </c>
      <c r="H107" s="231">
        <v>102</v>
      </c>
      <c r="I107" s="195">
        <v>702.11</v>
      </c>
      <c r="J107" s="195">
        <v>455.1</v>
      </c>
    </row>
    <row r="108" spans="1:10" ht="23.25">
      <c r="A108" s="176">
        <v>21267</v>
      </c>
      <c r="B108" s="178">
        <v>34</v>
      </c>
      <c r="C108" s="186">
        <v>83.7432</v>
      </c>
      <c r="D108" s="186">
        <v>83.7436</v>
      </c>
      <c r="E108" s="228">
        <f t="shared" si="9"/>
        <v>0.00039999999999906777</v>
      </c>
      <c r="F108" s="229">
        <f t="shared" si="10"/>
        <v>1.212672426857868</v>
      </c>
      <c r="G108" s="230">
        <f t="shared" si="11"/>
        <v>329.85</v>
      </c>
      <c r="H108" s="231">
        <v>103</v>
      </c>
      <c r="I108" s="195">
        <v>787</v>
      </c>
      <c r="J108" s="195">
        <v>457.15</v>
      </c>
    </row>
    <row r="109" spans="1:10" ht="23.25">
      <c r="A109" s="176"/>
      <c r="B109" s="178">
        <v>35</v>
      </c>
      <c r="C109" s="186">
        <v>84.9961</v>
      </c>
      <c r="D109" s="186">
        <v>84.9967</v>
      </c>
      <c r="E109" s="228">
        <f t="shared" si="9"/>
        <v>0.0006000000000057071</v>
      </c>
      <c r="F109" s="229">
        <f t="shared" si="10"/>
        <v>2.1563342318264405</v>
      </c>
      <c r="G109" s="230">
        <f t="shared" si="11"/>
        <v>278.25</v>
      </c>
      <c r="H109" s="231">
        <v>104</v>
      </c>
      <c r="I109" s="195">
        <v>833.57</v>
      </c>
      <c r="J109" s="195">
        <v>555.32</v>
      </c>
    </row>
    <row r="110" spans="1:10" ht="23.25">
      <c r="A110" s="232"/>
      <c r="B110" s="233">
        <v>36</v>
      </c>
      <c r="C110" s="234">
        <v>84.5936</v>
      </c>
      <c r="D110" s="234">
        <v>84.5939</v>
      </c>
      <c r="E110" s="235">
        <f t="shared" si="9"/>
        <v>0.00030000000000995897</v>
      </c>
      <c r="F110" s="236">
        <f t="shared" si="10"/>
        <v>0.9150526155557692</v>
      </c>
      <c r="G110" s="237">
        <f t="shared" si="11"/>
        <v>327.85</v>
      </c>
      <c r="H110" s="238">
        <v>105</v>
      </c>
      <c r="I110" s="239">
        <v>649.13</v>
      </c>
      <c r="J110" s="239">
        <v>321.28</v>
      </c>
    </row>
    <row r="111" spans="1:10" ht="23.25">
      <c r="A111" s="240">
        <v>21276</v>
      </c>
      <c r="B111" s="241">
        <v>13</v>
      </c>
      <c r="C111" s="242">
        <v>86.7428</v>
      </c>
      <c r="D111" s="242">
        <v>86.7471</v>
      </c>
      <c r="E111" s="243">
        <f t="shared" si="9"/>
        <v>0.004300000000000637</v>
      </c>
      <c r="F111" s="244">
        <f t="shared" si="10"/>
        <v>14.824007998071624</v>
      </c>
      <c r="G111" s="245">
        <f t="shared" si="11"/>
        <v>290.07000000000005</v>
      </c>
      <c r="H111" s="246">
        <v>1</v>
      </c>
      <c r="I111" s="247">
        <v>589.47</v>
      </c>
      <c r="J111" s="247">
        <v>299.4</v>
      </c>
    </row>
    <row r="112" spans="1:10" ht="23.25">
      <c r="A112" s="176"/>
      <c r="B112" s="178">
        <v>14</v>
      </c>
      <c r="C112" s="186">
        <v>85.9647</v>
      </c>
      <c r="D112" s="186">
        <v>85.9687</v>
      </c>
      <c r="E112" s="228">
        <f t="shared" si="9"/>
        <v>0.0040000000000048885</v>
      </c>
      <c r="F112" s="229">
        <f t="shared" si="10"/>
        <v>15.201033670308151</v>
      </c>
      <c r="G112" s="230">
        <f t="shared" si="11"/>
        <v>263.1400000000001</v>
      </c>
      <c r="H112" s="231">
        <v>2</v>
      </c>
      <c r="I112" s="195">
        <v>800.69</v>
      </c>
      <c r="J112" s="195">
        <v>537.55</v>
      </c>
    </row>
    <row r="113" spans="1:10" ht="23.25">
      <c r="A113" s="176"/>
      <c r="B113" s="241">
        <v>15</v>
      </c>
      <c r="C113" s="186">
        <v>87.0038</v>
      </c>
      <c r="D113" s="186">
        <v>87.0047</v>
      </c>
      <c r="E113" s="228">
        <f t="shared" si="9"/>
        <v>0.0009000000000014552</v>
      </c>
      <c r="F113" s="229">
        <f t="shared" si="10"/>
        <v>3.0720917531453273</v>
      </c>
      <c r="G113" s="230">
        <f t="shared" si="11"/>
        <v>292.96000000000004</v>
      </c>
      <c r="H113" s="246">
        <v>3</v>
      </c>
      <c r="I113" s="195">
        <v>805.2</v>
      </c>
      <c r="J113" s="195">
        <v>512.24</v>
      </c>
    </row>
    <row r="114" spans="1:10" ht="23.25">
      <c r="A114" s="176">
        <v>21295</v>
      </c>
      <c r="B114" s="178">
        <v>16</v>
      </c>
      <c r="C114" s="186">
        <v>86.1635</v>
      </c>
      <c r="D114" s="186">
        <v>86.1701</v>
      </c>
      <c r="E114" s="228">
        <f t="shared" si="9"/>
        <v>0.0066000000000059345</v>
      </c>
      <c r="F114" s="229">
        <f t="shared" si="10"/>
        <v>22.291272629039234</v>
      </c>
      <c r="G114" s="230">
        <f t="shared" si="11"/>
        <v>296.0799999999999</v>
      </c>
      <c r="H114" s="231">
        <v>4</v>
      </c>
      <c r="I114" s="195">
        <v>633.56</v>
      </c>
      <c r="J114" s="195">
        <v>337.48</v>
      </c>
    </row>
    <row r="115" spans="1:10" ht="23.25">
      <c r="A115" s="176"/>
      <c r="B115" s="241">
        <v>17</v>
      </c>
      <c r="C115" s="186">
        <v>87.2476</v>
      </c>
      <c r="D115" s="186">
        <v>87.2524</v>
      </c>
      <c r="E115" s="228">
        <f t="shared" si="9"/>
        <v>0.004799999999988813</v>
      </c>
      <c r="F115" s="229">
        <f t="shared" si="10"/>
        <v>16.382252559688784</v>
      </c>
      <c r="G115" s="230">
        <f t="shared" si="11"/>
        <v>293</v>
      </c>
      <c r="H115" s="246">
        <v>5</v>
      </c>
      <c r="I115" s="195">
        <v>660.87</v>
      </c>
      <c r="J115" s="195">
        <v>367.87</v>
      </c>
    </row>
    <row r="116" spans="1:10" ht="23.25">
      <c r="A116" s="176"/>
      <c r="B116" s="178">
        <v>18</v>
      </c>
      <c r="C116" s="186">
        <v>85.1717</v>
      </c>
      <c r="D116" s="186">
        <v>85.1788</v>
      </c>
      <c r="E116" s="228">
        <f t="shared" si="9"/>
        <v>0.007099999999994111</v>
      </c>
      <c r="F116" s="229">
        <f t="shared" si="10"/>
        <v>24.506419991695815</v>
      </c>
      <c r="G116" s="230">
        <f t="shared" si="11"/>
        <v>289.71999999999997</v>
      </c>
      <c r="H116" s="231">
        <v>6</v>
      </c>
      <c r="I116" s="195">
        <v>661.76</v>
      </c>
      <c r="J116" s="195">
        <v>372.04</v>
      </c>
    </row>
    <row r="117" spans="1:10" ht="23.25">
      <c r="A117" s="176">
        <v>21316</v>
      </c>
      <c r="B117" s="178">
        <v>10</v>
      </c>
      <c r="C117" s="186">
        <v>85.0934</v>
      </c>
      <c r="D117" s="186">
        <v>85.0982</v>
      </c>
      <c r="E117" s="228">
        <f t="shared" si="9"/>
        <v>0.004800000000003024</v>
      </c>
      <c r="F117" s="229">
        <f t="shared" si="10"/>
        <v>13.832055789300398</v>
      </c>
      <c r="G117" s="230">
        <f t="shared" si="11"/>
        <v>347.02</v>
      </c>
      <c r="H117" s="246">
        <v>7</v>
      </c>
      <c r="I117" s="195">
        <v>721.67</v>
      </c>
      <c r="J117" s="195">
        <v>374.65</v>
      </c>
    </row>
    <row r="118" spans="1:10" ht="23.25">
      <c r="A118" s="176"/>
      <c r="B118" s="178">
        <v>11</v>
      </c>
      <c r="C118" s="186">
        <v>86.0971</v>
      </c>
      <c r="D118" s="186">
        <v>86.1062</v>
      </c>
      <c r="E118" s="228">
        <f t="shared" si="9"/>
        <v>0.00910000000000366</v>
      </c>
      <c r="F118" s="229">
        <f t="shared" si="10"/>
        <v>31.163316324795932</v>
      </c>
      <c r="G118" s="230">
        <f t="shared" si="11"/>
        <v>292.01</v>
      </c>
      <c r="H118" s="231">
        <v>8</v>
      </c>
      <c r="I118" s="195">
        <v>836.71</v>
      </c>
      <c r="J118" s="195">
        <v>544.7</v>
      </c>
    </row>
    <row r="119" spans="1:10" ht="23.25">
      <c r="A119" s="176"/>
      <c r="B119" s="178">
        <v>12</v>
      </c>
      <c r="C119" s="186">
        <v>84.8065</v>
      </c>
      <c r="D119" s="186">
        <v>84.8136</v>
      </c>
      <c r="E119" s="228">
        <f t="shared" si="9"/>
        <v>0.007099999999994111</v>
      </c>
      <c r="F119" s="229">
        <f t="shared" si="10"/>
        <v>23.12552928146085</v>
      </c>
      <c r="G119" s="230">
        <f t="shared" si="11"/>
        <v>307.02000000000004</v>
      </c>
      <c r="H119" s="246">
        <v>9</v>
      </c>
      <c r="I119" s="195">
        <v>764.08</v>
      </c>
      <c r="J119" s="195">
        <v>457.06</v>
      </c>
    </row>
    <row r="120" spans="1:10" ht="23.25">
      <c r="A120" s="176">
        <v>21323</v>
      </c>
      <c r="B120" s="178">
        <v>13</v>
      </c>
      <c r="C120" s="186">
        <v>86.7315</v>
      </c>
      <c r="D120" s="186">
        <v>86.7447</v>
      </c>
      <c r="E120" s="228">
        <f t="shared" si="9"/>
        <v>0.013199999999997658</v>
      </c>
      <c r="F120" s="229">
        <f t="shared" si="10"/>
        <v>51.6088673417432</v>
      </c>
      <c r="G120" s="230">
        <f t="shared" si="11"/>
        <v>255.76999999999998</v>
      </c>
      <c r="H120" s="231">
        <v>10</v>
      </c>
      <c r="I120" s="195">
        <v>811.39</v>
      </c>
      <c r="J120" s="195">
        <v>555.62</v>
      </c>
    </row>
    <row r="121" spans="1:10" ht="23.25">
      <c r="A121" s="176"/>
      <c r="B121" s="178">
        <v>14</v>
      </c>
      <c r="C121" s="186">
        <v>85.9328</v>
      </c>
      <c r="D121" s="186">
        <v>85.9418</v>
      </c>
      <c r="E121" s="228">
        <f t="shared" si="9"/>
        <v>0.009000000000000341</v>
      </c>
      <c r="F121" s="229">
        <f t="shared" si="10"/>
        <v>29.143190207889205</v>
      </c>
      <c r="G121" s="230">
        <f t="shared" si="11"/>
        <v>308.81999999999994</v>
      </c>
      <c r="H121" s="246">
        <v>11</v>
      </c>
      <c r="I121" s="195">
        <v>812.8</v>
      </c>
      <c r="J121" s="195">
        <v>503.98</v>
      </c>
    </row>
    <row r="122" spans="1:10" ht="23.25">
      <c r="A122" s="176"/>
      <c r="B122" s="178">
        <v>15</v>
      </c>
      <c r="C122" s="186">
        <v>86.9833</v>
      </c>
      <c r="D122" s="186">
        <v>86.9926</v>
      </c>
      <c r="E122" s="228">
        <f t="shared" si="9"/>
        <v>0.00929999999999609</v>
      </c>
      <c r="F122" s="229">
        <f t="shared" si="10"/>
        <v>27.932960893843006</v>
      </c>
      <c r="G122" s="230">
        <f t="shared" si="11"/>
        <v>332.93999999999994</v>
      </c>
      <c r="H122" s="231">
        <v>12</v>
      </c>
      <c r="I122" s="195">
        <v>644.06</v>
      </c>
      <c r="J122" s="195">
        <v>311.12</v>
      </c>
    </row>
    <row r="123" spans="1:10" ht="23.25">
      <c r="A123" s="176">
        <v>21330</v>
      </c>
      <c r="B123" s="178">
        <v>16</v>
      </c>
      <c r="C123" s="186">
        <v>86.159</v>
      </c>
      <c r="D123" s="186">
        <v>86.1758</v>
      </c>
      <c r="E123" s="228">
        <f t="shared" si="9"/>
        <v>0.016799999999989268</v>
      </c>
      <c r="F123" s="229">
        <f t="shared" si="10"/>
        <v>57.183702644709726</v>
      </c>
      <c r="G123" s="230">
        <f t="shared" si="11"/>
        <v>293.78999999999996</v>
      </c>
      <c r="H123" s="246">
        <v>13</v>
      </c>
      <c r="I123" s="195">
        <v>822.88</v>
      </c>
      <c r="J123" s="195">
        <v>529.09</v>
      </c>
    </row>
    <row r="124" spans="1:10" ht="23.25">
      <c r="A124" s="176"/>
      <c r="B124" s="178">
        <v>17</v>
      </c>
      <c r="C124" s="186">
        <v>87.2235</v>
      </c>
      <c r="D124" s="186">
        <v>87.2354</v>
      </c>
      <c r="E124" s="228">
        <f t="shared" si="9"/>
        <v>0.011899999999997135</v>
      </c>
      <c r="F124" s="229">
        <f t="shared" si="10"/>
        <v>43.60411857387834</v>
      </c>
      <c r="G124" s="230">
        <f t="shared" si="11"/>
        <v>272.90999999999997</v>
      </c>
      <c r="H124" s="231">
        <v>14</v>
      </c>
      <c r="I124" s="195">
        <v>840.66</v>
      </c>
      <c r="J124" s="195">
        <v>567.75</v>
      </c>
    </row>
    <row r="125" spans="1:10" ht="23.25">
      <c r="A125" s="176"/>
      <c r="B125" s="178">
        <v>18</v>
      </c>
      <c r="C125" s="186">
        <v>85.1676</v>
      </c>
      <c r="D125" s="186">
        <v>85.1766</v>
      </c>
      <c r="E125" s="228">
        <f t="shared" si="9"/>
        <v>0.009000000000000341</v>
      </c>
      <c r="F125" s="229">
        <f t="shared" si="10"/>
        <v>27.378091442826463</v>
      </c>
      <c r="G125" s="230">
        <f t="shared" si="11"/>
        <v>328.72999999999996</v>
      </c>
      <c r="H125" s="246">
        <v>15</v>
      </c>
      <c r="I125" s="195">
        <v>707.18</v>
      </c>
      <c r="J125" s="195">
        <v>378.45</v>
      </c>
    </row>
    <row r="126" spans="1:10" ht="23.25">
      <c r="A126" s="176">
        <v>21338</v>
      </c>
      <c r="B126" s="178">
        <v>28</v>
      </c>
      <c r="C126" s="186">
        <v>87.213</v>
      </c>
      <c r="D126" s="186">
        <v>87.2242</v>
      </c>
      <c r="E126" s="228">
        <f t="shared" si="9"/>
        <v>0.01120000000000232</v>
      </c>
      <c r="F126" s="229">
        <f t="shared" si="10"/>
        <v>38.663352665017676</v>
      </c>
      <c r="G126" s="230">
        <f t="shared" si="11"/>
        <v>289.67999999999995</v>
      </c>
      <c r="H126" s="231">
        <v>16</v>
      </c>
      <c r="I126" s="195">
        <v>662.8</v>
      </c>
      <c r="J126" s="195">
        <v>373.12</v>
      </c>
    </row>
    <row r="127" spans="1:10" ht="23.25">
      <c r="A127" s="176"/>
      <c r="B127" s="178">
        <v>29</v>
      </c>
      <c r="C127" s="186">
        <v>85.2598</v>
      </c>
      <c r="D127" s="186">
        <v>85.2712</v>
      </c>
      <c r="E127" s="228">
        <f t="shared" si="9"/>
        <v>0.011399999999994748</v>
      </c>
      <c r="F127" s="229">
        <f t="shared" si="10"/>
        <v>36.5877142306783</v>
      </c>
      <c r="G127" s="230">
        <f t="shared" si="11"/>
        <v>311.58000000000004</v>
      </c>
      <c r="H127" s="246">
        <v>17</v>
      </c>
      <c r="I127" s="195">
        <v>661.07</v>
      </c>
      <c r="J127" s="195">
        <v>349.49</v>
      </c>
    </row>
    <row r="128" spans="1:10" ht="23.25">
      <c r="A128" s="176"/>
      <c r="B128" s="178">
        <v>30</v>
      </c>
      <c r="C128" s="186">
        <v>84.9934</v>
      </c>
      <c r="D128" s="186">
        <v>84.9985</v>
      </c>
      <c r="E128" s="228">
        <f t="shared" si="9"/>
        <v>0.005100000000012983</v>
      </c>
      <c r="F128" s="229">
        <f t="shared" si="10"/>
        <v>18.23903869541872</v>
      </c>
      <c r="G128" s="230">
        <f t="shared" si="11"/>
        <v>279.62</v>
      </c>
      <c r="H128" s="231">
        <v>18</v>
      </c>
      <c r="I128" s="195">
        <v>818.33</v>
      </c>
      <c r="J128" s="195">
        <v>538.71</v>
      </c>
    </row>
    <row r="129" spans="1:10" ht="23.25">
      <c r="A129" s="176">
        <v>21351</v>
      </c>
      <c r="B129" s="178">
        <v>31</v>
      </c>
      <c r="C129" s="186">
        <v>84.8425</v>
      </c>
      <c r="D129" s="186">
        <v>84.8631</v>
      </c>
      <c r="E129" s="228">
        <f t="shared" si="9"/>
        <v>0.020600000000001728</v>
      </c>
      <c r="F129" s="229">
        <f t="shared" si="10"/>
        <v>70.1419864483017</v>
      </c>
      <c r="G129" s="230">
        <f t="shared" si="11"/>
        <v>293.69000000000005</v>
      </c>
      <c r="H129" s="246">
        <v>19</v>
      </c>
      <c r="I129" s="195">
        <v>716.2</v>
      </c>
      <c r="J129" s="195">
        <v>422.51</v>
      </c>
    </row>
    <row r="130" spans="1:10" ht="23.25">
      <c r="A130" s="176"/>
      <c r="B130" s="178">
        <v>32</v>
      </c>
      <c r="C130" s="186">
        <v>85.0113</v>
      </c>
      <c r="D130" s="186">
        <v>85.0327</v>
      </c>
      <c r="E130" s="228">
        <f t="shared" si="9"/>
        <v>0.021399999999999864</v>
      </c>
      <c r="F130" s="229">
        <f t="shared" si="10"/>
        <v>72.78168894330464</v>
      </c>
      <c r="G130" s="230">
        <f t="shared" si="11"/>
        <v>294.03</v>
      </c>
      <c r="H130" s="231">
        <v>20</v>
      </c>
      <c r="I130" s="195">
        <v>730.27</v>
      </c>
      <c r="J130" s="195">
        <v>436.24</v>
      </c>
    </row>
    <row r="131" spans="1:10" ht="23.25">
      <c r="A131" s="176"/>
      <c r="B131" s="178">
        <v>33</v>
      </c>
      <c r="C131" s="186">
        <v>85.9748</v>
      </c>
      <c r="D131" s="186">
        <v>85.9989</v>
      </c>
      <c r="E131" s="228">
        <f aca="true" t="shared" si="12" ref="E131:E194">D131-C131</f>
        <v>0.02410000000000423</v>
      </c>
      <c r="F131" s="229">
        <f aca="true" t="shared" si="13" ref="F131:F194">((10^6)*E131/G131)</f>
        <v>83.06907486558744</v>
      </c>
      <c r="G131" s="230">
        <f aca="true" t="shared" si="14" ref="G131:G194">I131-J131</f>
        <v>290.12</v>
      </c>
      <c r="H131" s="246">
        <v>21</v>
      </c>
      <c r="I131" s="195">
        <v>831.42</v>
      </c>
      <c r="J131" s="195">
        <v>541.3</v>
      </c>
    </row>
    <row r="132" spans="1:10" ht="23.25">
      <c r="A132" s="176">
        <v>21358</v>
      </c>
      <c r="B132" s="178">
        <v>34</v>
      </c>
      <c r="C132" s="186">
        <v>83.723</v>
      </c>
      <c r="D132" s="186">
        <v>83.7474</v>
      </c>
      <c r="E132" s="228">
        <f t="shared" si="12"/>
        <v>0.024399999999999977</v>
      </c>
      <c r="F132" s="229">
        <f t="shared" si="13"/>
        <v>97.63514865351519</v>
      </c>
      <c r="G132" s="230">
        <f t="shared" si="14"/>
        <v>249.90999999999997</v>
      </c>
      <c r="H132" s="231">
        <v>22</v>
      </c>
      <c r="I132" s="195">
        <v>814.35</v>
      </c>
      <c r="J132" s="195">
        <v>564.44</v>
      </c>
    </row>
    <row r="133" spans="1:10" ht="23.25">
      <c r="A133" s="176"/>
      <c r="B133" s="178">
        <v>35</v>
      </c>
      <c r="C133" s="186">
        <v>85.0113</v>
      </c>
      <c r="D133" s="186">
        <v>85.0284</v>
      </c>
      <c r="E133" s="228">
        <f t="shared" si="12"/>
        <v>0.017099999999999227</v>
      </c>
      <c r="F133" s="229">
        <f t="shared" si="13"/>
        <v>55.71484425908781</v>
      </c>
      <c r="G133" s="230">
        <f t="shared" si="14"/>
        <v>306.91999999999996</v>
      </c>
      <c r="H133" s="246">
        <v>23</v>
      </c>
      <c r="I133" s="195">
        <v>645.06</v>
      </c>
      <c r="J133" s="195">
        <v>338.14</v>
      </c>
    </row>
    <row r="134" spans="1:10" ht="23.25">
      <c r="A134" s="176"/>
      <c r="B134" s="178">
        <v>36</v>
      </c>
      <c r="C134" s="186">
        <v>84.555</v>
      </c>
      <c r="D134" s="186">
        <v>84.5641</v>
      </c>
      <c r="E134" s="228">
        <f t="shared" si="12"/>
        <v>0.00909999999998945</v>
      </c>
      <c r="F134" s="229">
        <f t="shared" si="13"/>
        <v>27.84236935500382</v>
      </c>
      <c r="G134" s="230">
        <f t="shared" si="14"/>
        <v>326.84000000000003</v>
      </c>
      <c r="H134" s="231">
        <v>24</v>
      </c>
      <c r="I134" s="195">
        <v>694.37</v>
      </c>
      <c r="J134" s="195">
        <v>367.53</v>
      </c>
    </row>
    <row r="135" spans="1:10" ht="23.25">
      <c r="A135" s="176">
        <v>21367</v>
      </c>
      <c r="B135" s="178">
        <v>19</v>
      </c>
      <c r="C135" s="186">
        <v>88.9689</v>
      </c>
      <c r="D135" s="186">
        <v>88.971</v>
      </c>
      <c r="E135" s="228">
        <f t="shared" si="12"/>
        <v>0.0020999999999986585</v>
      </c>
      <c r="F135" s="229">
        <f t="shared" si="13"/>
        <v>7.050055393287871</v>
      </c>
      <c r="G135" s="230">
        <f t="shared" si="14"/>
        <v>297.87000000000006</v>
      </c>
      <c r="H135" s="246">
        <v>25</v>
      </c>
      <c r="I135" s="195">
        <v>698.7</v>
      </c>
      <c r="J135" s="195">
        <v>400.83</v>
      </c>
    </row>
    <row r="136" spans="1:10" ht="23.25">
      <c r="A136" s="176"/>
      <c r="B136" s="178">
        <v>20</v>
      </c>
      <c r="C136" s="186">
        <v>84.649</v>
      </c>
      <c r="D136" s="186">
        <v>84.6518</v>
      </c>
      <c r="E136" s="228">
        <f t="shared" si="12"/>
        <v>0.0027999999999934744</v>
      </c>
      <c r="F136" s="229">
        <f t="shared" si="13"/>
        <v>9.779609514140176</v>
      </c>
      <c r="G136" s="230">
        <f t="shared" si="14"/>
        <v>286.31000000000006</v>
      </c>
      <c r="H136" s="231">
        <v>26</v>
      </c>
      <c r="I136" s="195">
        <v>828.36</v>
      </c>
      <c r="J136" s="195">
        <v>542.05</v>
      </c>
    </row>
    <row r="137" spans="1:10" ht="23.25">
      <c r="A137" s="176"/>
      <c r="B137" s="178">
        <v>21</v>
      </c>
      <c r="C137" s="186">
        <v>86.341</v>
      </c>
      <c r="D137" s="186">
        <v>86.3442</v>
      </c>
      <c r="E137" s="228">
        <f t="shared" si="12"/>
        <v>0.003200000000006753</v>
      </c>
      <c r="F137" s="229">
        <f t="shared" si="13"/>
        <v>9.43479670963456</v>
      </c>
      <c r="G137" s="230">
        <f t="shared" si="14"/>
        <v>339.16999999999996</v>
      </c>
      <c r="H137" s="246">
        <v>27</v>
      </c>
      <c r="I137" s="195">
        <v>685.67</v>
      </c>
      <c r="J137" s="195">
        <v>346.5</v>
      </c>
    </row>
    <row r="138" spans="1:10" ht="23.25">
      <c r="A138" s="176">
        <v>21372</v>
      </c>
      <c r="B138" s="178">
        <v>22</v>
      </c>
      <c r="C138" s="186">
        <v>85.1205</v>
      </c>
      <c r="D138" s="186">
        <v>85.1238</v>
      </c>
      <c r="E138" s="228">
        <f t="shared" si="12"/>
        <v>0.003299999999995862</v>
      </c>
      <c r="F138" s="229">
        <f t="shared" si="13"/>
        <v>11.203150461691548</v>
      </c>
      <c r="G138" s="230">
        <f t="shared" si="14"/>
        <v>294.55999999999995</v>
      </c>
      <c r="H138" s="231">
        <v>28</v>
      </c>
      <c r="I138" s="195">
        <v>782.04</v>
      </c>
      <c r="J138" s="195">
        <v>487.48</v>
      </c>
    </row>
    <row r="139" spans="1:10" ht="23.25">
      <c r="A139" s="176"/>
      <c r="B139" s="178">
        <v>23</v>
      </c>
      <c r="C139" s="186">
        <v>87.6761</v>
      </c>
      <c r="D139" s="186">
        <v>87.6797</v>
      </c>
      <c r="E139" s="228">
        <f t="shared" si="12"/>
        <v>0.00359999999999161</v>
      </c>
      <c r="F139" s="229">
        <f t="shared" si="13"/>
        <v>12.267011960308071</v>
      </c>
      <c r="G139" s="230">
        <f t="shared" si="14"/>
        <v>293.47</v>
      </c>
      <c r="H139" s="246">
        <v>29</v>
      </c>
      <c r="I139" s="195">
        <v>796.2</v>
      </c>
      <c r="J139" s="195">
        <v>502.73</v>
      </c>
    </row>
    <row r="140" spans="1:10" ht="23.25">
      <c r="A140" s="176"/>
      <c r="B140" s="178">
        <v>24</v>
      </c>
      <c r="C140" s="186">
        <v>88.067</v>
      </c>
      <c r="D140" s="186">
        <v>88.0712</v>
      </c>
      <c r="E140" s="228">
        <f t="shared" si="12"/>
        <v>0.004200000000011528</v>
      </c>
      <c r="F140" s="229">
        <f t="shared" si="13"/>
        <v>14.837319391004087</v>
      </c>
      <c r="G140" s="230">
        <f t="shared" si="14"/>
        <v>283.07000000000005</v>
      </c>
      <c r="H140" s="231">
        <v>30</v>
      </c>
      <c r="I140" s="195">
        <v>807.48</v>
      </c>
      <c r="J140" s="195">
        <v>524.41</v>
      </c>
    </row>
    <row r="141" spans="1:10" ht="23.25">
      <c r="A141" s="176">
        <v>21386</v>
      </c>
      <c r="B141" s="178">
        <v>25</v>
      </c>
      <c r="C141" s="186">
        <v>87.0578</v>
      </c>
      <c r="D141" s="186">
        <v>87.0724</v>
      </c>
      <c r="E141" s="228">
        <f t="shared" si="12"/>
        <v>0.0146000000000015</v>
      </c>
      <c r="F141" s="229">
        <f t="shared" si="13"/>
        <v>54.202554202559774</v>
      </c>
      <c r="G141" s="230">
        <f t="shared" si="14"/>
        <v>269.36</v>
      </c>
      <c r="H141" s="246">
        <v>31</v>
      </c>
      <c r="I141" s="195">
        <v>804.03</v>
      </c>
      <c r="J141" s="195">
        <v>534.67</v>
      </c>
    </row>
    <row r="142" spans="1:10" ht="23.25">
      <c r="A142" s="176"/>
      <c r="B142" s="178">
        <v>26</v>
      </c>
      <c r="C142" s="186">
        <v>85.8223</v>
      </c>
      <c r="D142" s="186">
        <v>85.8453</v>
      </c>
      <c r="E142" s="228">
        <f t="shared" si="12"/>
        <v>0.022999999999996135</v>
      </c>
      <c r="F142" s="229">
        <f t="shared" si="13"/>
        <v>70.25474983198771</v>
      </c>
      <c r="G142" s="230">
        <f t="shared" si="14"/>
        <v>327.38</v>
      </c>
      <c r="H142" s="231">
        <v>32</v>
      </c>
      <c r="I142" s="195">
        <v>641.85</v>
      </c>
      <c r="J142" s="195">
        <v>314.47</v>
      </c>
    </row>
    <row r="143" spans="1:10" ht="23.25">
      <c r="A143" s="176"/>
      <c r="B143" s="178">
        <v>27</v>
      </c>
      <c r="C143" s="186">
        <v>86.3228</v>
      </c>
      <c r="D143" s="186">
        <v>86.344</v>
      </c>
      <c r="E143" s="228">
        <f t="shared" si="12"/>
        <v>0.021199999999993224</v>
      </c>
      <c r="F143" s="229">
        <f t="shared" si="13"/>
        <v>62.87069988135594</v>
      </c>
      <c r="G143" s="230">
        <f t="shared" si="14"/>
        <v>337.20000000000005</v>
      </c>
      <c r="H143" s="246">
        <v>33</v>
      </c>
      <c r="I143" s="195">
        <v>676.46</v>
      </c>
      <c r="J143" s="195">
        <v>339.26</v>
      </c>
    </row>
    <row r="144" spans="1:10" ht="23.25">
      <c r="A144" s="176">
        <v>21400</v>
      </c>
      <c r="B144" s="178">
        <v>16</v>
      </c>
      <c r="C144" s="186">
        <v>86.1572</v>
      </c>
      <c r="D144" s="186">
        <v>86.1709</v>
      </c>
      <c r="E144" s="228">
        <f t="shared" si="12"/>
        <v>0.013700000000000045</v>
      </c>
      <c r="F144" s="229">
        <f t="shared" si="13"/>
        <v>50.39543866102647</v>
      </c>
      <c r="G144" s="230">
        <f t="shared" si="14"/>
        <v>271.85</v>
      </c>
      <c r="H144" s="231">
        <v>34</v>
      </c>
      <c r="I144" s="195">
        <v>811.69</v>
      </c>
      <c r="J144" s="195">
        <v>539.84</v>
      </c>
    </row>
    <row r="145" spans="1:10" ht="23.25">
      <c r="A145" s="176"/>
      <c r="B145" s="178">
        <v>17</v>
      </c>
      <c r="C145" s="186">
        <v>87.2342</v>
      </c>
      <c r="D145" s="186">
        <v>87.2438</v>
      </c>
      <c r="E145" s="228">
        <f t="shared" si="12"/>
        <v>0.009599999999991837</v>
      </c>
      <c r="F145" s="229">
        <f t="shared" si="13"/>
        <v>31.530200019679565</v>
      </c>
      <c r="G145" s="230">
        <f t="shared" si="14"/>
        <v>304.46999999999997</v>
      </c>
      <c r="H145" s="246">
        <v>35</v>
      </c>
      <c r="I145" s="195">
        <v>629.68</v>
      </c>
      <c r="J145" s="195">
        <v>325.21</v>
      </c>
    </row>
    <row r="146" spans="1:10" ht="23.25">
      <c r="A146" s="176"/>
      <c r="B146" s="178">
        <v>18</v>
      </c>
      <c r="C146" s="186">
        <v>85.1657</v>
      </c>
      <c r="D146" s="186">
        <v>85.1748</v>
      </c>
      <c r="E146" s="228">
        <f t="shared" si="12"/>
        <v>0.00910000000000366</v>
      </c>
      <c r="F146" s="229">
        <f t="shared" si="13"/>
        <v>33.889468196051155</v>
      </c>
      <c r="G146" s="230">
        <f t="shared" si="14"/>
        <v>268.5200000000001</v>
      </c>
      <c r="H146" s="231">
        <v>36</v>
      </c>
      <c r="I146" s="195">
        <v>805.95</v>
      </c>
      <c r="J146" s="195">
        <v>537.43</v>
      </c>
    </row>
    <row r="147" spans="1:10" ht="23.25">
      <c r="A147" s="176">
        <v>21407</v>
      </c>
      <c r="B147" s="178">
        <v>19</v>
      </c>
      <c r="C147" s="186">
        <v>88.975</v>
      </c>
      <c r="D147" s="186">
        <v>88.9828</v>
      </c>
      <c r="E147" s="228">
        <f t="shared" si="12"/>
        <v>0.007800000000003138</v>
      </c>
      <c r="F147" s="229">
        <f t="shared" si="13"/>
        <v>22.520571676059298</v>
      </c>
      <c r="G147" s="230">
        <f t="shared" si="14"/>
        <v>346.35</v>
      </c>
      <c r="H147" s="246">
        <v>37</v>
      </c>
      <c r="I147" s="195">
        <v>713.38</v>
      </c>
      <c r="J147" s="195">
        <v>367.03</v>
      </c>
    </row>
    <row r="148" spans="1:10" ht="23.25">
      <c r="A148" s="176"/>
      <c r="B148" s="178">
        <v>20</v>
      </c>
      <c r="C148" s="186">
        <v>84.6745</v>
      </c>
      <c r="D148" s="186">
        <v>84.6833</v>
      </c>
      <c r="E148" s="228">
        <f t="shared" si="12"/>
        <v>0.008800000000007913</v>
      </c>
      <c r="F148" s="229">
        <f t="shared" si="13"/>
        <v>31.668346048682572</v>
      </c>
      <c r="G148" s="230">
        <f t="shared" si="14"/>
        <v>277.88</v>
      </c>
      <c r="H148" s="231">
        <v>38</v>
      </c>
      <c r="I148" s="195">
        <v>832.84</v>
      </c>
      <c r="J148" s="195">
        <v>554.96</v>
      </c>
    </row>
    <row r="149" spans="1:10" ht="23.25">
      <c r="A149" s="176"/>
      <c r="B149" s="178">
        <v>21</v>
      </c>
      <c r="C149" s="186">
        <v>86.3598</v>
      </c>
      <c r="D149" s="186">
        <v>86.3654</v>
      </c>
      <c r="E149" s="228">
        <f t="shared" si="12"/>
        <v>0.005599999999986949</v>
      </c>
      <c r="F149" s="229">
        <f t="shared" si="13"/>
        <v>21.070850735549342</v>
      </c>
      <c r="G149" s="230">
        <f t="shared" si="14"/>
        <v>265.77</v>
      </c>
      <c r="H149" s="246">
        <v>39</v>
      </c>
      <c r="I149" s="195">
        <v>795.66</v>
      </c>
      <c r="J149" s="195">
        <v>529.89</v>
      </c>
    </row>
    <row r="150" spans="1:10" ht="23.25">
      <c r="A150" s="176">
        <v>21414</v>
      </c>
      <c r="B150" s="178">
        <v>22</v>
      </c>
      <c r="C150" s="186">
        <v>85.1445</v>
      </c>
      <c r="D150" s="186">
        <v>85.1692</v>
      </c>
      <c r="E150" s="228">
        <f t="shared" si="12"/>
        <v>0.024700000000009936</v>
      </c>
      <c r="F150" s="229">
        <f t="shared" si="13"/>
        <v>73.84155455907306</v>
      </c>
      <c r="G150" s="230">
        <f t="shared" si="14"/>
        <v>334.49999999999994</v>
      </c>
      <c r="H150" s="231">
        <v>40</v>
      </c>
      <c r="I150" s="195">
        <v>674.16</v>
      </c>
      <c r="J150" s="195">
        <v>339.66</v>
      </c>
    </row>
    <row r="151" spans="1:10" ht="23.25">
      <c r="A151" s="176"/>
      <c r="B151" s="178">
        <v>23</v>
      </c>
      <c r="C151" s="186">
        <v>87.6928</v>
      </c>
      <c r="D151" s="186">
        <v>87.7157</v>
      </c>
      <c r="E151" s="228">
        <f t="shared" si="12"/>
        <v>0.022899999999992815</v>
      </c>
      <c r="F151" s="229">
        <f t="shared" si="13"/>
        <v>76.31552637715471</v>
      </c>
      <c r="G151" s="230">
        <f t="shared" si="14"/>
        <v>300.07</v>
      </c>
      <c r="H151" s="246">
        <v>41</v>
      </c>
      <c r="I151" s="195">
        <v>678.65</v>
      </c>
      <c r="J151" s="195">
        <v>378.58</v>
      </c>
    </row>
    <row r="152" spans="1:10" ht="23.25">
      <c r="A152" s="176"/>
      <c r="B152" s="178">
        <v>24</v>
      </c>
      <c r="C152" s="186">
        <v>88.083</v>
      </c>
      <c r="D152" s="186">
        <v>88.104</v>
      </c>
      <c r="E152" s="228">
        <f t="shared" si="12"/>
        <v>0.021000000000000796</v>
      </c>
      <c r="F152" s="229">
        <f t="shared" si="13"/>
        <v>73.22686379803612</v>
      </c>
      <c r="G152" s="230">
        <f t="shared" si="14"/>
        <v>286.78</v>
      </c>
      <c r="H152" s="231">
        <v>42</v>
      </c>
      <c r="I152" s="195">
        <v>724.39</v>
      </c>
      <c r="J152" s="195">
        <v>437.61</v>
      </c>
    </row>
    <row r="153" spans="1:10" ht="23.25">
      <c r="A153" s="176">
        <v>21432</v>
      </c>
      <c r="B153" s="178">
        <v>19</v>
      </c>
      <c r="C153" s="186">
        <v>88.9415</v>
      </c>
      <c r="D153" s="186">
        <v>88.9558</v>
      </c>
      <c r="E153" s="228">
        <f t="shared" si="12"/>
        <v>0.014299999999991542</v>
      </c>
      <c r="F153" s="229">
        <f t="shared" si="13"/>
        <v>52.3560209423774</v>
      </c>
      <c r="G153" s="230">
        <f t="shared" si="14"/>
        <v>273.13000000000005</v>
      </c>
      <c r="H153" s="246">
        <v>43</v>
      </c>
      <c r="I153" s="195">
        <v>765.19</v>
      </c>
      <c r="J153" s="195">
        <v>492.06</v>
      </c>
    </row>
    <row r="154" spans="1:10" ht="23.25">
      <c r="A154" s="176"/>
      <c r="B154" s="178">
        <v>20</v>
      </c>
      <c r="C154" s="186">
        <v>84.6484</v>
      </c>
      <c r="D154" s="186">
        <v>84.667</v>
      </c>
      <c r="E154" s="228">
        <f t="shared" si="12"/>
        <v>0.01860000000000639</v>
      </c>
      <c r="F154" s="229">
        <f t="shared" si="13"/>
        <v>58.71026798398532</v>
      </c>
      <c r="G154" s="230">
        <f t="shared" si="14"/>
        <v>316.81</v>
      </c>
      <c r="H154" s="231">
        <v>44</v>
      </c>
      <c r="I154" s="195">
        <v>646.85</v>
      </c>
      <c r="J154" s="195">
        <v>330.04</v>
      </c>
    </row>
    <row r="155" spans="1:10" ht="23.25">
      <c r="A155" s="176"/>
      <c r="B155" s="178">
        <v>21</v>
      </c>
      <c r="C155" s="186">
        <v>86.3596</v>
      </c>
      <c r="D155" s="186">
        <v>86.3738</v>
      </c>
      <c r="E155" s="228">
        <f t="shared" si="12"/>
        <v>0.014200000000002433</v>
      </c>
      <c r="F155" s="229">
        <f t="shared" si="13"/>
        <v>45.55370204030037</v>
      </c>
      <c r="G155" s="230">
        <f t="shared" si="14"/>
        <v>311.72</v>
      </c>
      <c r="H155" s="246">
        <v>45</v>
      </c>
      <c r="I155" s="195">
        <v>681.1</v>
      </c>
      <c r="J155" s="195">
        <v>369.38</v>
      </c>
    </row>
    <row r="156" spans="1:10" ht="23.25">
      <c r="A156" s="176">
        <v>21436</v>
      </c>
      <c r="B156" s="178">
        <v>22</v>
      </c>
      <c r="C156" s="186">
        <v>85.156</v>
      </c>
      <c r="D156" s="186">
        <v>85.16</v>
      </c>
      <c r="E156" s="228">
        <f t="shared" si="12"/>
        <v>0.003999999999990678</v>
      </c>
      <c r="F156" s="229">
        <f t="shared" si="13"/>
        <v>12.731149941088761</v>
      </c>
      <c r="G156" s="230">
        <f t="shared" si="14"/>
        <v>314.19</v>
      </c>
      <c r="H156" s="231">
        <v>46</v>
      </c>
      <c r="I156" s="195">
        <v>823.01</v>
      </c>
      <c r="J156" s="195">
        <v>508.82</v>
      </c>
    </row>
    <row r="157" spans="1:10" ht="23.25">
      <c r="A157" s="176"/>
      <c r="B157" s="178">
        <v>23</v>
      </c>
      <c r="C157" s="186">
        <v>87.7074</v>
      </c>
      <c r="D157" s="186">
        <v>87.7116</v>
      </c>
      <c r="E157" s="228">
        <f t="shared" si="12"/>
        <v>0.004199999999997317</v>
      </c>
      <c r="F157" s="229">
        <f t="shared" si="13"/>
        <v>15.021996494857886</v>
      </c>
      <c r="G157" s="230">
        <f t="shared" si="14"/>
        <v>279.59000000000003</v>
      </c>
      <c r="H157" s="246">
        <v>47</v>
      </c>
      <c r="I157" s="195">
        <v>834.38</v>
      </c>
      <c r="J157" s="195">
        <v>554.79</v>
      </c>
    </row>
    <row r="158" spans="1:10" ht="23.25">
      <c r="A158" s="176"/>
      <c r="B158" s="178">
        <v>24</v>
      </c>
      <c r="C158" s="186">
        <v>88.077</v>
      </c>
      <c r="D158" s="186">
        <v>88.0785</v>
      </c>
      <c r="E158" s="228">
        <f t="shared" si="12"/>
        <v>0.0015000000000071623</v>
      </c>
      <c r="F158" s="229">
        <f t="shared" si="13"/>
        <v>5.336938731968839</v>
      </c>
      <c r="G158" s="230">
        <f t="shared" si="14"/>
        <v>281.06000000000006</v>
      </c>
      <c r="H158" s="231">
        <v>48</v>
      </c>
      <c r="I158" s="195">
        <v>838.94</v>
      </c>
      <c r="J158" s="195">
        <v>557.88</v>
      </c>
    </row>
    <row r="159" spans="1:10" ht="23.25">
      <c r="A159" s="176">
        <v>21447</v>
      </c>
      <c r="B159" s="178">
        <v>25</v>
      </c>
      <c r="C159" s="186">
        <v>87.0963</v>
      </c>
      <c r="D159" s="186">
        <v>87.1157</v>
      </c>
      <c r="E159" s="228">
        <f t="shared" si="12"/>
        <v>0.019400000000004525</v>
      </c>
      <c r="F159" s="229">
        <f t="shared" si="13"/>
        <v>68.02244039272273</v>
      </c>
      <c r="G159" s="230">
        <f t="shared" si="14"/>
        <v>285.20000000000005</v>
      </c>
      <c r="H159" s="246">
        <v>49</v>
      </c>
      <c r="I159" s="195">
        <v>629.57</v>
      </c>
      <c r="J159" s="195">
        <v>344.37</v>
      </c>
    </row>
    <row r="160" spans="1:10" ht="23.25">
      <c r="A160" s="176"/>
      <c r="B160" s="178">
        <v>26</v>
      </c>
      <c r="C160" s="186">
        <v>85.8357</v>
      </c>
      <c r="D160" s="186">
        <v>85.8425</v>
      </c>
      <c r="E160" s="228">
        <f t="shared" si="12"/>
        <v>0.006799999999998363</v>
      </c>
      <c r="F160" s="229">
        <f t="shared" si="13"/>
        <v>25.78394570203756</v>
      </c>
      <c r="G160" s="230">
        <f t="shared" si="14"/>
        <v>263.7299999999999</v>
      </c>
      <c r="H160" s="231">
        <v>50</v>
      </c>
      <c r="I160" s="195">
        <v>813.18</v>
      </c>
      <c r="J160" s="195">
        <v>549.45</v>
      </c>
    </row>
    <row r="161" spans="1:10" ht="23.25">
      <c r="A161" s="176"/>
      <c r="B161" s="178">
        <v>27</v>
      </c>
      <c r="C161" s="186">
        <v>86.308</v>
      </c>
      <c r="D161" s="186">
        <v>86.3255</v>
      </c>
      <c r="E161" s="228">
        <f t="shared" si="12"/>
        <v>0.017499999999998295</v>
      </c>
      <c r="F161" s="229">
        <f t="shared" si="13"/>
        <v>55.047025887824525</v>
      </c>
      <c r="G161" s="230">
        <f t="shared" si="14"/>
        <v>317.90999999999997</v>
      </c>
      <c r="H161" s="246">
        <v>51</v>
      </c>
      <c r="I161" s="195">
        <v>870.25</v>
      </c>
      <c r="J161" s="195">
        <v>552.34</v>
      </c>
    </row>
    <row r="162" spans="1:10" ht="23.25">
      <c r="A162" s="176">
        <v>21464</v>
      </c>
      <c r="B162" s="178">
        <v>10</v>
      </c>
      <c r="C162" s="186">
        <v>85.0716</v>
      </c>
      <c r="D162" s="186">
        <v>85.0724</v>
      </c>
      <c r="E162" s="228">
        <f t="shared" si="12"/>
        <v>0.0007999999999981355</v>
      </c>
      <c r="F162" s="229">
        <f t="shared" si="13"/>
        <v>2.739538387775274</v>
      </c>
      <c r="G162" s="230">
        <f t="shared" si="14"/>
        <v>292.02</v>
      </c>
      <c r="H162" s="231">
        <v>52</v>
      </c>
      <c r="I162" s="195">
        <v>670.49</v>
      </c>
      <c r="J162" s="195">
        <v>378.47</v>
      </c>
    </row>
    <row r="163" spans="1:10" ht="23.25">
      <c r="A163" s="176"/>
      <c r="B163" s="178">
        <v>11</v>
      </c>
      <c r="C163" s="186">
        <v>86.0819</v>
      </c>
      <c r="D163" s="186">
        <v>86.0867</v>
      </c>
      <c r="E163" s="228">
        <f t="shared" si="12"/>
        <v>0.004799999999988813</v>
      </c>
      <c r="F163" s="229">
        <f t="shared" si="13"/>
        <v>16.277807921828586</v>
      </c>
      <c r="G163" s="230">
        <f t="shared" si="14"/>
        <v>294.88</v>
      </c>
      <c r="H163" s="246">
        <v>53</v>
      </c>
      <c r="I163" s="195">
        <v>823.99</v>
      </c>
      <c r="J163" s="195">
        <v>529.11</v>
      </c>
    </row>
    <row r="164" spans="1:10" ht="23.25">
      <c r="A164" s="176"/>
      <c r="B164" s="178">
        <v>12</v>
      </c>
      <c r="C164" s="186">
        <v>84.8338</v>
      </c>
      <c r="D164" s="186">
        <v>84.8349</v>
      </c>
      <c r="E164" s="228">
        <f t="shared" si="12"/>
        <v>0.0011000000000080945</v>
      </c>
      <c r="F164" s="229">
        <f t="shared" si="13"/>
        <v>4.0567951318756945</v>
      </c>
      <c r="G164" s="230">
        <f t="shared" si="14"/>
        <v>271.15</v>
      </c>
      <c r="H164" s="231">
        <v>54</v>
      </c>
      <c r="I164" s="195">
        <v>810.91</v>
      </c>
      <c r="J164" s="195">
        <v>539.76</v>
      </c>
    </row>
    <row r="165" spans="1:10" ht="23.25">
      <c r="A165" s="176">
        <v>21471</v>
      </c>
      <c r="B165" s="178">
        <v>13</v>
      </c>
      <c r="C165" s="186">
        <v>86.7072</v>
      </c>
      <c r="D165" s="186">
        <v>86.7113</v>
      </c>
      <c r="E165" s="228">
        <f t="shared" si="12"/>
        <v>0.004099999999993997</v>
      </c>
      <c r="F165" s="229">
        <f t="shared" si="13"/>
        <v>12.865166776472426</v>
      </c>
      <c r="G165" s="230">
        <f t="shared" si="14"/>
        <v>318.69</v>
      </c>
      <c r="H165" s="246">
        <v>55</v>
      </c>
      <c r="I165" s="195">
        <v>685.75</v>
      </c>
      <c r="J165" s="195">
        <v>367.06</v>
      </c>
    </row>
    <row r="166" spans="1:10" ht="23.25">
      <c r="A166" s="176"/>
      <c r="B166" s="178">
        <v>14</v>
      </c>
      <c r="C166" s="186">
        <v>85.9273</v>
      </c>
      <c r="D166" s="186">
        <v>85.9292</v>
      </c>
      <c r="E166" s="228">
        <f t="shared" si="12"/>
        <v>0.0018999999999920192</v>
      </c>
      <c r="F166" s="229">
        <f t="shared" si="13"/>
        <v>7.225708309534207</v>
      </c>
      <c r="G166" s="230">
        <f t="shared" si="14"/>
        <v>262.94999999999993</v>
      </c>
      <c r="H166" s="231">
        <v>56</v>
      </c>
      <c r="I166" s="195">
        <v>817.93</v>
      </c>
      <c r="J166" s="195">
        <v>554.98</v>
      </c>
    </row>
    <row r="167" spans="1:10" ht="23.25">
      <c r="A167" s="176"/>
      <c r="B167" s="178">
        <v>15</v>
      </c>
      <c r="C167" s="186">
        <v>86.999</v>
      </c>
      <c r="D167" s="186">
        <v>87.0052</v>
      </c>
      <c r="E167" s="228">
        <f t="shared" si="12"/>
        <v>0.006200000000006867</v>
      </c>
      <c r="F167" s="229">
        <f t="shared" si="13"/>
        <v>21.690456199296346</v>
      </c>
      <c r="G167" s="230">
        <f t="shared" si="14"/>
        <v>285.84</v>
      </c>
      <c r="H167" s="246">
        <v>57</v>
      </c>
      <c r="I167" s="195">
        <v>792.51</v>
      </c>
      <c r="J167" s="195">
        <v>506.67</v>
      </c>
    </row>
    <row r="168" spans="1:10" ht="23.25">
      <c r="A168" s="176">
        <v>21478</v>
      </c>
      <c r="B168" s="178">
        <v>16</v>
      </c>
      <c r="C168" s="186">
        <v>86.1395</v>
      </c>
      <c r="D168" s="186">
        <v>86.1401</v>
      </c>
      <c r="E168" s="228">
        <f t="shared" si="12"/>
        <v>0.0006000000000057071</v>
      </c>
      <c r="F168" s="229">
        <f t="shared" si="13"/>
        <v>1.980590215903172</v>
      </c>
      <c r="G168" s="230">
        <f t="shared" si="14"/>
        <v>302.94000000000005</v>
      </c>
      <c r="H168" s="231">
        <v>58</v>
      </c>
      <c r="I168" s="195">
        <v>820.72</v>
      </c>
      <c r="J168" s="195">
        <v>517.78</v>
      </c>
    </row>
    <row r="169" spans="1:10" ht="23.25">
      <c r="A169" s="176"/>
      <c r="B169" s="178">
        <v>17</v>
      </c>
      <c r="C169" s="186">
        <v>87.213</v>
      </c>
      <c r="D169" s="186">
        <v>87.214</v>
      </c>
      <c r="E169" s="228">
        <f t="shared" si="12"/>
        <v>0.0010000000000047748</v>
      </c>
      <c r="F169" s="229">
        <f t="shared" si="13"/>
        <v>3.7238400238503573</v>
      </c>
      <c r="G169" s="230">
        <f t="shared" si="14"/>
        <v>268.53999999999996</v>
      </c>
      <c r="H169" s="246">
        <v>59</v>
      </c>
      <c r="I169" s="195">
        <v>808.64</v>
      </c>
      <c r="J169" s="195">
        <v>540.1</v>
      </c>
    </row>
    <row r="170" spans="1:10" ht="23.25">
      <c r="A170" s="176"/>
      <c r="B170" s="178">
        <v>18</v>
      </c>
      <c r="C170" s="186">
        <v>85.1356</v>
      </c>
      <c r="D170" s="186">
        <v>85.1385</v>
      </c>
      <c r="E170" s="228">
        <f t="shared" si="12"/>
        <v>0.002899999999996794</v>
      </c>
      <c r="F170" s="229">
        <f t="shared" si="13"/>
        <v>10.12216404885443</v>
      </c>
      <c r="G170" s="230">
        <f t="shared" si="14"/>
        <v>286.5</v>
      </c>
      <c r="H170" s="231">
        <v>60</v>
      </c>
      <c r="I170" s="195">
        <v>829.6</v>
      </c>
      <c r="J170" s="195">
        <v>543.1</v>
      </c>
    </row>
    <row r="171" spans="1:10" ht="23.25">
      <c r="A171" s="176">
        <v>21491</v>
      </c>
      <c r="B171" s="178">
        <v>10</v>
      </c>
      <c r="C171" s="186">
        <v>85.111</v>
      </c>
      <c r="D171" s="186">
        <v>85.1111</v>
      </c>
      <c r="E171" s="228">
        <f t="shared" si="12"/>
        <v>9.99999999891088E-05</v>
      </c>
      <c r="F171" s="229">
        <f t="shared" si="13"/>
        <v>0.35375689822098766</v>
      </c>
      <c r="G171" s="230">
        <f t="shared" si="14"/>
        <v>282.68</v>
      </c>
      <c r="H171" s="246">
        <v>61</v>
      </c>
      <c r="I171" s="195">
        <v>615.36</v>
      </c>
      <c r="J171" s="195">
        <v>332.68</v>
      </c>
    </row>
    <row r="172" spans="1:10" ht="23.25">
      <c r="A172" s="176"/>
      <c r="B172" s="178">
        <v>11</v>
      </c>
      <c r="C172" s="186">
        <v>86.1197</v>
      </c>
      <c r="D172" s="186">
        <v>86.1199</v>
      </c>
      <c r="E172" s="228">
        <f t="shared" si="12"/>
        <v>0.0002000000000066393</v>
      </c>
      <c r="F172" s="229">
        <f t="shared" si="13"/>
        <v>0.6555012946368172</v>
      </c>
      <c r="G172" s="230">
        <f t="shared" si="14"/>
        <v>305.11</v>
      </c>
      <c r="H172" s="231">
        <v>62</v>
      </c>
      <c r="I172" s="195">
        <v>824.75</v>
      </c>
      <c r="J172" s="195">
        <v>519.64</v>
      </c>
    </row>
    <row r="173" spans="1:10" ht="23.25">
      <c r="A173" s="176"/>
      <c r="B173" s="178">
        <v>12</v>
      </c>
      <c r="C173" s="186">
        <v>84.862</v>
      </c>
      <c r="D173" s="186">
        <v>84.863</v>
      </c>
      <c r="E173" s="228">
        <f t="shared" si="12"/>
        <v>0.0010000000000047748</v>
      </c>
      <c r="F173" s="229">
        <f t="shared" si="13"/>
        <v>3.080240258754889</v>
      </c>
      <c r="G173" s="230">
        <f t="shared" si="14"/>
        <v>324.65000000000003</v>
      </c>
      <c r="H173" s="246">
        <v>63</v>
      </c>
      <c r="I173" s="195">
        <v>801.58</v>
      </c>
      <c r="J173" s="195">
        <v>476.93</v>
      </c>
    </row>
    <row r="174" spans="1:10" ht="23.25">
      <c r="A174" s="176">
        <v>21498</v>
      </c>
      <c r="B174" s="178">
        <v>13</v>
      </c>
      <c r="C174" s="186">
        <v>86.726</v>
      </c>
      <c r="D174" s="186">
        <v>86.727</v>
      </c>
      <c r="E174" s="228">
        <f t="shared" si="12"/>
        <v>0.0010000000000047748</v>
      </c>
      <c r="F174" s="229">
        <f t="shared" si="13"/>
        <v>2.9022521476804477</v>
      </c>
      <c r="G174" s="230">
        <f t="shared" si="14"/>
        <v>344.55999999999995</v>
      </c>
      <c r="H174" s="231">
        <v>64</v>
      </c>
      <c r="I174" s="195">
        <v>845.68</v>
      </c>
      <c r="J174" s="195">
        <v>501.12</v>
      </c>
    </row>
    <row r="175" spans="1:10" ht="23.25">
      <c r="A175" s="176"/>
      <c r="B175" s="178">
        <v>14</v>
      </c>
      <c r="C175" s="186">
        <v>85.935</v>
      </c>
      <c r="D175" s="186">
        <v>85.9374</v>
      </c>
      <c r="E175" s="228">
        <f t="shared" si="12"/>
        <v>0.0023999999999944066</v>
      </c>
      <c r="F175" s="229">
        <f t="shared" si="13"/>
        <v>7.960463033581235</v>
      </c>
      <c r="G175" s="230">
        <f t="shared" si="14"/>
        <v>301.49</v>
      </c>
      <c r="H175" s="246">
        <v>65</v>
      </c>
      <c r="I175" s="195">
        <v>816.08</v>
      </c>
      <c r="J175" s="195">
        <v>514.59</v>
      </c>
    </row>
    <row r="176" spans="1:10" ht="23.25">
      <c r="A176" s="176"/>
      <c r="B176" s="178">
        <v>15</v>
      </c>
      <c r="C176" s="186">
        <v>86.9861</v>
      </c>
      <c r="D176" s="186">
        <v>86.9902</v>
      </c>
      <c r="E176" s="228">
        <f t="shared" si="12"/>
        <v>0.004100000000008208</v>
      </c>
      <c r="F176" s="229">
        <f t="shared" si="13"/>
        <v>15.050842480115293</v>
      </c>
      <c r="G176" s="230">
        <f t="shared" si="14"/>
        <v>272.4100000000001</v>
      </c>
      <c r="H176" s="231">
        <v>66</v>
      </c>
      <c r="I176" s="195">
        <v>837.2</v>
      </c>
      <c r="J176" s="195">
        <v>564.79</v>
      </c>
    </row>
    <row r="177" spans="1:10" ht="23.25">
      <c r="A177" s="176">
        <v>21506</v>
      </c>
      <c r="B177" s="178">
        <v>16</v>
      </c>
      <c r="C177" s="186">
        <v>86.1315</v>
      </c>
      <c r="D177" s="186">
        <v>86.1352</v>
      </c>
      <c r="E177" s="228">
        <f t="shared" si="12"/>
        <v>0.0036999999999949296</v>
      </c>
      <c r="F177" s="229">
        <f t="shared" si="13"/>
        <v>10.524219927738228</v>
      </c>
      <c r="G177" s="230">
        <f t="shared" si="14"/>
        <v>351.57000000000005</v>
      </c>
      <c r="H177" s="246">
        <v>67</v>
      </c>
      <c r="I177" s="195">
        <v>880.88</v>
      </c>
      <c r="J177" s="195">
        <v>529.31</v>
      </c>
    </row>
    <row r="178" spans="1:10" ht="23.25">
      <c r="A178" s="176"/>
      <c r="B178" s="178">
        <v>17</v>
      </c>
      <c r="C178" s="186">
        <v>87.228</v>
      </c>
      <c r="D178" s="186">
        <v>87.2314</v>
      </c>
      <c r="E178" s="228">
        <f t="shared" si="12"/>
        <v>0.0033999999999991815</v>
      </c>
      <c r="F178" s="229">
        <f t="shared" si="13"/>
        <v>10.000294126295424</v>
      </c>
      <c r="G178" s="230">
        <f t="shared" si="14"/>
        <v>339.99</v>
      </c>
      <c r="H178" s="231">
        <v>68</v>
      </c>
      <c r="I178" s="195">
        <v>727.73</v>
      </c>
      <c r="J178" s="195">
        <v>387.74</v>
      </c>
    </row>
    <row r="179" spans="1:10" ht="23.25">
      <c r="A179" s="248"/>
      <c r="B179" s="249">
        <v>18</v>
      </c>
      <c r="C179" s="250">
        <v>85.1618</v>
      </c>
      <c r="D179" s="250">
        <v>85.1688</v>
      </c>
      <c r="E179" s="251">
        <f t="shared" si="12"/>
        <v>0.007000000000005002</v>
      </c>
      <c r="F179" s="252">
        <f t="shared" si="13"/>
        <v>23.886708752789634</v>
      </c>
      <c r="G179" s="253">
        <f t="shared" si="14"/>
        <v>293.05</v>
      </c>
      <c r="H179" s="254">
        <v>69</v>
      </c>
      <c r="I179" s="255">
        <v>606.72</v>
      </c>
      <c r="J179" s="255">
        <v>313.67</v>
      </c>
    </row>
    <row r="180" spans="1:10" ht="23.25">
      <c r="A180" s="240">
        <v>21702</v>
      </c>
      <c r="B180" s="241">
        <v>10</v>
      </c>
      <c r="C180" s="242">
        <v>85.0753</v>
      </c>
      <c r="D180" s="242">
        <v>85.0809</v>
      </c>
      <c r="E180" s="243">
        <f t="shared" si="12"/>
        <v>0.00560000000000116</v>
      </c>
      <c r="F180" s="244">
        <f t="shared" si="13"/>
        <v>17.749603803490206</v>
      </c>
      <c r="G180" s="245">
        <f t="shared" si="14"/>
        <v>315.5</v>
      </c>
      <c r="H180" s="246">
        <v>1</v>
      </c>
      <c r="I180" s="247">
        <v>811.86</v>
      </c>
      <c r="J180" s="247">
        <v>496.36</v>
      </c>
    </row>
    <row r="181" spans="1:10" ht="23.25">
      <c r="A181" s="176"/>
      <c r="B181" s="178">
        <v>11</v>
      </c>
      <c r="C181" s="186">
        <v>86.0831</v>
      </c>
      <c r="D181" s="186">
        <v>86.0941</v>
      </c>
      <c r="E181" s="228">
        <f t="shared" si="12"/>
        <v>0.01099999999999568</v>
      </c>
      <c r="F181" s="229">
        <f t="shared" si="13"/>
        <v>33.045933848035816</v>
      </c>
      <c r="G181" s="230">
        <f t="shared" si="14"/>
        <v>332.86999999999995</v>
      </c>
      <c r="H181" s="231">
        <v>2</v>
      </c>
      <c r="I181" s="195">
        <v>694.79</v>
      </c>
      <c r="J181" s="195">
        <v>361.92</v>
      </c>
    </row>
    <row r="182" spans="1:10" ht="23.25">
      <c r="A182" s="176"/>
      <c r="B182" s="241">
        <v>12</v>
      </c>
      <c r="C182" s="186">
        <v>84.8468</v>
      </c>
      <c r="D182" s="186">
        <v>84.854</v>
      </c>
      <c r="E182" s="228">
        <f t="shared" si="12"/>
        <v>0.007199999999997431</v>
      </c>
      <c r="F182" s="229">
        <f t="shared" si="13"/>
        <v>25.503878714878784</v>
      </c>
      <c r="G182" s="230">
        <f t="shared" si="14"/>
        <v>282.31000000000006</v>
      </c>
      <c r="H182" s="246">
        <v>3</v>
      </c>
      <c r="I182" s="195">
        <v>844.61</v>
      </c>
      <c r="J182" s="195">
        <v>562.3</v>
      </c>
    </row>
    <row r="183" spans="1:10" ht="23.25">
      <c r="A183" s="176">
        <v>21707</v>
      </c>
      <c r="B183" s="178">
        <v>13</v>
      </c>
      <c r="C183" s="186">
        <v>86.7243</v>
      </c>
      <c r="D183" s="186">
        <v>86.7485</v>
      </c>
      <c r="E183" s="228">
        <f t="shared" si="12"/>
        <v>0.02420000000000755</v>
      </c>
      <c r="F183" s="229">
        <f t="shared" si="13"/>
        <v>62.1070191197422</v>
      </c>
      <c r="G183" s="230">
        <f t="shared" si="14"/>
        <v>389.65000000000003</v>
      </c>
      <c r="H183" s="231">
        <v>4</v>
      </c>
      <c r="I183" s="195">
        <v>738.23</v>
      </c>
      <c r="J183" s="195">
        <v>348.58</v>
      </c>
    </row>
    <row r="184" spans="1:10" ht="23.25">
      <c r="A184" s="176"/>
      <c r="B184" s="241">
        <v>14</v>
      </c>
      <c r="C184" s="186">
        <v>85.9367</v>
      </c>
      <c r="D184" s="186">
        <v>85.956</v>
      </c>
      <c r="E184" s="228">
        <f t="shared" si="12"/>
        <v>0.019300000000001205</v>
      </c>
      <c r="F184" s="229">
        <f t="shared" si="13"/>
        <v>59.887671827974074</v>
      </c>
      <c r="G184" s="230">
        <f t="shared" si="14"/>
        <v>322.27</v>
      </c>
      <c r="H184" s="246">
        <v>5</v>
      </c>
      <c r="I184" s="195">
        <v>843.03</v>
      </c>
      <c r="J184" s="195">
        <v>520.76</v>
      </c>
    </row>
    <row r="185" spans="1:10" ht="23.25">
      <c r="A185" s="176"/>
      <c r="B185" s="178">
        <v>15</v>
      </c>
      <c r="C185" s="186">
        <v>86.9777</v>
      </c>
      <c r="D185" s="186">
        <v>87.001</v>
      </c>
      <c r="E185" s="228">
        <f t="shared" si="12"/>
        <v>0.023300000000006094</v>
      </c>
      <c r="F185" s="229">
        <f t="shared" si="13"/>
        <v>73.14622967290165</v>
      </c>
      <c r="G185" s="230">
        <f t="shared" si="14"/>
        <v>318.54</v>
      </c>
      <c r="H185" s="231">
        <v>6</v>
      </c>
      <c r="I185" s="195">
        <v>781.22</v>
      </c>
      <c r="J185" s="195">
        <v>462.68</v>
      </c>
    </row>
    <row r="186" spans="1:10" ht="23.25">
      <c r="A186" s="176">
        <v>21728</v>
      </c>
      <c r="B186" s="241">
        <v>16</v>
      </c>
      <c r="C186" s="186">
        <v>86.1183</v>
      </c>
      <c r="D186" s="186">
        <v>86.1304</v>
      </c>
      <c r="E186" s="228">
        <f t="shared" si="12"/>
        <v>0.012099999999989564</v>
      </c>
      <c r="F186" s="229">
        <f t="shared" si="13"/>
        <v>39.953772494599846</v>
      </c>
      <c r="G186" s="230">
        <f t="shared" si="14"/>
        <v>302.84999999999997</v>
      </c>
      <c r="H186" s="246">
        <v>7</v>
      </c>
      <c r="I186" s="195">
        <v>691.41</v>
      </c>
      <c r="J186" s="195">
        <v>388.56</v>
      </c>
    </row>
    <row r="187" spans="1:10" ht="23.25">
      <c r="A187" s="176"/>
      <c r="B187" s="178">
        <v>17</v>
      </c>
      <c r="C187" s="186">
        <v>87.1957</v>
      </c>
      <c r="D187" s="186">
        <v>87.215</v>
      </c>
      <c r="E187" s="228">
        <f t="shared" si="12"/>
        <v>0.019300000000001205</v>
      </c>
      <c r="F187" s="229">
        <f t="shared" si="13"/>
        <v>59.75972256626582</v>
      </c>
      <c r="G187" s="230">
        <f t="shared" si="14"/>
        <v>322.9599999999999</v>
      </c>
      <c r="H187" s="231">
        <v>8</v>
      </c>
      <c r="I187" s="195">
        <v>705.93</v>
      </c>
      <c r="J187" s="195">
        <v>382.97</v>
      </c>
    </row>
    <row r="188" spans="1:10" ht="23.25">
      <c r="A188" s="176"/>
      <c r="B188" s="241">
        <v>18</v>
      </c>
      <c r="C188" s="186">
        <v>85.1323</v>
      </c>
      <c r="D188" s="186">
        <v>85.148</v>
      </c>
      <c r="E188" s="228">
        <f t="shared" si="12"/>
        <v>0.015699999999995384</v>
      </c>
      <c r="F188" s="229">
        <f t="shared" si="13"/>
        <v>51.798086440103546</v>
      </c>
      <c r="G188" s="230">
        <f t="shared" si="14"/>
        <v>303.09999999999997</v>
      </c>
      <c r="H188" s="246">
        <v>9</v>
      </c>
      <c r="I188" s="195">
        <v>690.52</v>
      </c>
      <c r="J188" s="195">
        <v>387.42</v>
      </c>
    </row>
    <row r="189" spans="1:10" ht="23.25">
      <c r="A189" s="176">
        <v>21735</v>
      </c>
      <c r="B189" s="178">
        <v>10</v>
      </c>
      <c r="C189" s="186">
        <v>85.0925</v>
      </c>
      <c r="D189" s="186">
        <v>85.1293</v>
      </c>
      <c r="E189" s="228">
        <f t="shared" si="12"/>
        <v>0.0367999999999995</v>
      </c>
      <c r="F189" s="229">
        <f t="shared" si="13"/>
        <v>118.06981519507028</v>
      </c>
      <c r="G189" s="230">
        <f t="shared" si="14"/>
        <v>311.67999999999995</v>
      </c>
      <c r="H189" s="231">
        <v>10</v>
      </c>
      <c r="I189" s="195">
        <v>829.54</v>
      </c>
      <c r="J189" s="195">
        <v>517.86</v>
      </c>
    </row>
    <row r="190" spans="1:10" ht="23.25">
      <c r="A190" s="176"/>
      <c r="B190" s="178">
        <v>11</v>
      </c>
      <c r="C190" s="186">
        <v>86.078</v>
      </c>
      <c r="D190" s="186">
        <v>86.1552</v>
      </c>
      <c r="E190" s="228">
        <f t="shared" si="12"/>
        <v>0.07719999999999061</v>
      </c>
      <c r="F190" s="229">
        <f t="shared" si="13"/>
        <v>237.52384468645198</v>
      </c>
      <c r="G190" s="230">
        <f t="shared" si="14"/>
        <v>325.02</v>
      </c>
      <c r="H190" s="246">
        <v>11</v>
      </c>
      <c r="I190" s="195">
        <v>863.11</v>
      </c>
      <c r="J190" s="195">
        <v>538.09</v>
      </c>
    </row>
    <row r="191" spans="1:10" ht="23.25">
      <c r="A191" s="176"/>
      <c r="B191" s="178">
        <v>12</v>
      </c>
      <c r="C191" s="186">
        <v>84.8307</v>
      </c>
      <c r="D191" s="186">
        <v>84.8729</v>
      </c>
      <c r="E191" s="228">
        <f t="shared" si="12"/>
        <v>0.04220000000000823</v>
      </c>
      <c r="F191" s="229">
        <f t="shared" si="13"/>
        <v>127.890414280111</v>
      </c>
      <c r="G191" s="230">
        <f t="shared" si="14"/>
        <v>329.97</v>
      </c>
      <c r="H191" s="231">
        <v>12</v>
      </c>
      <c r="I191" s="195">
        <v>876.39</v>
      </c>
      <c r="J191" s="195">
        <v>546.42</v>
      </c>
    </row>
    <row r="192" spans="1:10" ht="23.25">
      <c r="A192" s="176">
        <v>21743</v>
      </c>
      <c r="B192" s="178">
        <v>13</v>
      </c>
      <c r="C192" s="186">
        <v>86.6962</v>
      </c>
      <c r="D192" s="186">
        <v>86.7693</v>
      </c>
      <c r="E192" s="228">
        <f t="shared" si="12"/>
        <v>0.07309999999999661</v>
      </c>
      <c r="F192" s="229">
        <f t="shared" si="13"/>
        <v>225.24882137243588</v>
      </c>
      <c r="G192" s="230">
        <f t="shared" si="14"/>
        <v>324.53</v>
      </c>
      <c r="H192" s="246">
        <v>13</v>
      </c>
      <c r="I192" s="195">
        <v>659.18</v>
      </c>
      <c r="J192" s="195">
        <v>334.65</v>
      </c>
    </row>
    <row r="193" spans="1:10" ht="23.25">
      <c r="A193" s="176"/>
      <c r="B193" s="178">
        <v>14</v>
      </c>
      <c r="C193" s="186">
        <v>85.9281</v>
      </c>
      <c r="D193" s="186">
        <v>85.9552</v>
      </c>
      <c r="E193" s="228">
        <f t="shared" si="12"/>
        <v>0.027100000000004343</v>
      </c>
      <c r="F193" s="229">
        <f t="shared" si="13"/>
        <v>74.60015966087026</v>
      </c>
      <c r="G193" s="230">
        <f t="shared" si="14"/>
        <v>363.27000000000004</v>
      </c>
      <c r="H193" s="231">
        <v>14</v>
      </c>
      <c r="I193" s="195">
        <v>730.6</v>
      </c>
      <c r="J193" s="195">
        <v>367.33</v>
      </c>
    </row>
    <row r="194" spans="1:10" ht="23.25">
      <c r="A194" s="176"/>
      <c r="B194" s="178">
        <v>15</v>
      </c>
      <c r="C194" s="186">
        <v>86.9939</v>
      </c>
      <c r="D194" s="186">
        <v>87.0636</v>
      </c>
      <c r="E194" s="228">
        <f t="shared" si="12"/>
        <v>0.06969999999999743</v>
      </c>
      <c r="F194" s="229">
        <f t="shared" si="13"/>
        <v>197.52876494926437</v>
      </c>
      <c r="G194" s="230">
        <f t="shared" si="14"/>
        <v>352.86</v>
      </c>
      <c r="H194" s="246">
        <v>15</v>
      </c>
      <c r="I194" s="195">
        <v>670.09</v>
      </c>
      <c r="J194" s="195">
        <v>317.23</v>
      </c>
    </row>
    <row r="195" spans="1:10" ht="23.25">
      <c r="A195" s="176">
        <v>21752</v>
      </c>
      <c r="B195" s="178">
        <v>16</v>
      </c>
      <c r="C195" s="186">
        <v>86.1398</v>
      </c>
      <c r="D195" s="186">
        <v>86.2594</v>
      </c>
      <c r="E195" s="228">
        <f aca="true" t="shared" si="15" ref="E195:E449">D195-C195</f>
        <v>0.11960000000000548</v>
      </c>
      <c r="F195" s="229">
        <f aca="true" t="shared" si="16" ref="F195:F326">((10^6)*E195/G195)</f>
        <v>320.7294180745655</v>
      </c>
      <c r="G195" s="230">
        <f aca="true" t="shared" si="17" ref="G195:G362">I195-J195</f>
        <v>372.90000000000003</v>
      </c>
      <c r="H195" s="231">
        <v>16</v>
      </c>
      <c r="I195" s="195">
        <v>742.46</v>
      </c>
      <c r="J195" s="195">
        <v>369.56</v>
      </c>
    </row>
    <row r="196" spans="1:10" ht="23.25">
      <c r="A196" s="176"/>
      <c r="B196" s="178">
        <v>17</v>
      </c>
      <c r="C196" s="186">
        <v>87.2205</v>
      </c>
      <c r="D196" s="186">
        <v>87.3253</v>
      </c>
      <c r="E196" s="228">
        <f t="shared" si="15"/>
        <v>0.10479999999999734</v>
      </c>
      <c r="F196" s="229">
        <f t="shared" si="16"/>
        <v>335.2205482519187</v>
      </c>
      <c r="G196" s="230">
        <f t="shared" si="17"/>
        <v>312.63</v>
      </c>
      <c r="H196" s="246">
        <v>17</v>
      </c>
      <c r="I196" s="195">
        <v>868.47</v>
      </c>
      <c r="J196" s="195">
        <v>555.84</v>
      </c>
    </row>
    <row r="197" spans="1:10" ht="23.25">
      <c r="A197" s="176"/>
      <c r="B197" s="178">
        <v>18</v>
      </c>
      <c r="C197" s="186">
        <v>85.1437</v>
      </c>
      <c r="D197" s="186">
        <v>85.2665</v>
      </c>
      <c r="E197" s="228">
        <f t="shared" si="15"/>
        <v>0.12279999999999802</v>
      </c>
      <c r="F197" s="229">
        <f t="shared" si="16"/>
        <v>389.13711696294973</v>
      </c>
      <c r="G197" s="230">
        <f t="shared" si="17"/>
        <v>315.56999999999994</v>
      </c>
      <c r="H197" s="231">
        <v>18</v>
      </c>
      <c r="I197" s="195">
        <v>851.16</v>
      </c>
      <c r="J197" s="195">
        <v>535.59</v>
      </c>
    </row>
    <row r="198" spans="1:10" ht="23.25">
      <c r="A198" s="176">
        <v>21763</v>
      </c>
      <c r="B198" s="178">
        <v>28</v>
      </c>
      <c r="C198" s="186">
        <v>87.226</v>
      </c>
      <c r="D198" s="186">
        <v>87.2415</v>
      </c>
      <c r="E198" s="228">
        <f t="shared" si="15"/>
        <v>0.015500000000002956</v>
      </c>
      <c r="F198" s="229">
        <f t="shared" si="16"/>
        <v>43.5466651682951</v>
      </c>
      <c r="G198" s="230">
        <f t="shared" si="17"/>
        <v>355.93999999999994</v>
      </c>
      <c r="H198" s="246">
        <v>19</v>
      </c>
      <c r="I198" s="195">
        <v>724.05</v>
      </c>
      <c r="J198" s="195">
        <v>368.11</v>
      </c>
    </row>
    <row r="199" spans="1:10" ht="23.25">
      <c r="A199" s="176"/>
      <c r="B199" s="178">
        <v>29</v>
      </c>
      <c r="C199" s="186">
        <v>85.2526</v>
      </c>
      <c r="D199" s="186">
        <v>85.2606</v>
      </c>
      <c r="E199" s="228">
        <f t="shared" si="15"/>
        <v>0.007999999999995566</v>
      </c>
      <c r="F199" s="229">
        <f t="shared" si="16"/>
        <v>30.057108506145052</v>
      </c>
      <c r="G199" s="230">
        <f t="shared" si="17"/>
        <v>266.15999999999997</v>
      </c>
      <c r="H199" s="231">
        <v>20</v>
      </c>
      <c r="I199" s="195">
        <v>908.02</v>
      </c>
      <c r="J199" s="195">
        <v>641.86</v>
      </c>
    </row>
    <row r="200" spans="1:10" ht="23.25">
      <c r="A200" s="176"/>
      <c r="B200" s="178">
        <v>30</v>
      </c>
      <c r="C200" s="186">
        <v>84.9936</v>
      </c>
      <c r="D200" s="186">
        <v>85.0054</v>
      </c>
      <c r="E200" s="228">
        <f t="shared" si="15"/>
        <v>0.011799999999993815</v>
      </c>
      <c r="F200" s="229">
        <f t="shared" si="16"/>
        <v>39.27180750156027</v>
      </c>
      <c r="G200" s="230">
        <f t="shared" si="17"/>
        <v>300.47</v>
      </c>
      <c r="H200" s="246">
        <v>21</v>
      </c>
      <c r="I200" s="195">
        <v>838</v>
      </c>
      <c r="J200" s="195">
        <v>537.53</v>
      </c>
    </row>
    <row r="201" spans="1:10" ht="23.25">
      <c r="A201" s="176">
        <v>21771</v>
      </c>
      <c r="B201" s="178">
        <v>31</v>
      </c>
      <c r="C201" s="186">
        <v>84.901</v>
      </c>
      <c r="D201" s="186">
        <v>84.9401</v>
      </c>
      <c r="E201" s="228">
        <f t="shared" si="15"/>
        <v>0.0391000000000048</v>
      </c>
      <c r="F201" s="229">
        <f t="shared" si="16"/>
        <v>142.5238754829948</v>
      </c>
      <c r="G201" s="230">
        <f t="shared" si="17"/>
        <v>274.34</v>
      </c>
      <c r="H201" s="231">
        <v>22</v>
      </c>
      <c r="I201" s="195">
        <v>754.9</v>
      </c>
      <c r="J201" s="195">
        <v>480.56</v>
      </c>
    </row>
    <row r="202" spans="1:10" ht="23.25">
      <c r="A202" s="176"/>
      <c r="B202" s="178">
        <v>32</v>
      </c>
      <c r="C202" s="186">
        <v>85.0445</v>
      </c>
      <c r="D202" s="186">
        <v>85.0684</v>
      </c>
      <c r="E202" s="228">
        <f t="shared" si="15"/>
        <v>0.02389999999999759</v>
      </c>
      <c r="F202" s="229">
        <f t="shared" si="16"/>
        <v>89.07606872646411</v>
      </c>
      <c r="G202" s="230">
        <f t="shared" si="17"/>
        <v>268.31000000000006</v>
      </c>
      <c r="H202" s="246">
        <v>23</v>
      </c>
      <c r="I202" s="195">
        <v>752.45</v>
      </c>
      <c r="J202" s="195">
        <v>484.14</v>
      </c>
    </row>
    <row r="203" spans="1:10" ht="23.25">
      <c r="A203" s="176"/>
      <c r="B203" s="178">
        <v>33</v>
      </c>
      <c r="C203" s="186">
        <v>86.0132</v>
      </c>
      <c r="D203" s="186">
        <v>86.0465</v>
      </c>
      <c r="E203" s="228">
        <f t="shared" si="15"/>
        <v>0.033299999999997</v>
      </c>
      <c r="F203" s="229">
        <f t="shared" si="16"/>
        <v>106.22009569377036</v>
      </c>
      <c r="G203" s="230">
        <f t="shared" si="17"/>
        <v>313.49999999999994</v>
      </c>
      <c r="H203" s="231">
        <v>24</v>
      </c>
      <c r="I203" s="195">
        <v>658.67</v>
      </c>
      <c r="J203" s="195">
        <v>345.17</v>
      </c>
    </row>
    <row r="204" spans="1:10" ht="23.25">
      <c r="A204" s="176">
        <v>21783</v>
      </c>
      <c r="B204" s="178">
        <v>34</v>
      </c>
      <c r="C204" s="186">
        <v>83.7548</v>
      </c>
      <c r="D204" s="186">
        <v>83.7647</v>
      </c>
      <c r="E204" s="228">
        <f t="shared" si="15"/>
        <v>0.009900000000001796</v>
      </c>
      <c r="F204" s="229">
        <f t="shared" si="16"/>
        <v>33.73888150496472</v>
      </c>
      <c r="G204" s="230">
        <f t="shared" si="17"/>
        <v>293.42999999999995</v>
      </c>
      <c r="H204" s="246">
        <v>25</v>
      </c>
      <c r="I204" s="195">
        <v>784.29</v>
      </c>
      <c r="J204" s="195">
        <v>490.86</v>
      </c>
    </row>
    <row r="205" spans="1:10" ht="23.25">
      <c r="A205" s="176"/>
      <c r="B205" s="178">
        <v>35</v>
      </c>
      <c r="C205" s="186">
        <v>85.0525</v>
      </c>
      <c r="D205" s="186">
        <v>85.062</v>
      </c>
      <c r="E205" s="228">
        <f t="shared" si="15"/>
        <v>0.009500000000002728</v>
      </c>
      <c r="F205" s="229">
        <f t="shared" si="16"/>
        <v>28.86222087195117</v>
      </c>
      <c r="G205" s="230">
        <f t="shared" si="17"/>
        <v>329.15000000000003</v>
      </c>
      <c r="H205" s="231">
        <v>26</v>
      </c>
      <c r="I205" s="195">
        <v>702.33</v>
      </c>
      <c r="J205" s="195">
        <v>373.18</v>
      </c>
    </row>
    <row r="206" spans="1:10" ht="23.25">
      <c r="A206" s="176"/>
      <c r="B206" s="178">
        <v>36</v>
      </c>
      <c r="C206" s="186">
        <v>84.6028</v>
      </c>
      <c r="D206" s="186">
        <v>84.6206</v>
      </c>
      <c r="E206" s="228">
        <f t="shared" si="15"/>
        <v>0.017799999999994043</v>
      </c>
      <c r="F206" s="229">
        <f t="shared" si="16"/>
        <v>60.1391985944795</v>
      </c>
      <c r="G206" s="230">
        <f t="shared" si="17"/>
        <v>295.97999999999996</v>
      </c>
      <c r="H206" s="246">
        <v>27</v>
      </c>
      <c r="I206" s="195">
        <v>658.65</v>
      </c>
      <c r="J206" s="195">
        <v>362.67</v>
      </c>
    </row>
    <row r="207" spans="1:10" ht="23.25">
      <c r="A207" s="176">
        <v>21806</v>
      </c>
      <c r="B207" s="178">
        <v>10</v>
      </c>
      <c r="C207" s="186">
        <v>85.0852</v>
      </c>
      <c r="D207" s="186">
        <v>85.0904</v>
      </c>
      <c r="E207" s="228">
        <f t="shared" si="15"/>
        <v>0.005200000000002092</v>
      </c>
      <c r="F207" s="229">
        <f t="shared" si="16"/>
        <v>20.69816502807026</v>
      </c>
      <c r="G207" s="230">
        <f t="shared" si="17"/>
        <v>251.23000000000002</v>
      </c>
      <c r="H207" s="231">
        <v>28</v>
      </c>
      <c r="I207" s="195">
        <v>813.65</v>
      </c>
      <c r="J207" s="195">
        <v>562.42</v>
      </c>
    </row>
    <row r="208" spans="1:10" ht="23.25">
      <c r="A208" s="176"/>
      <c r="B208" s="178">
        <v>11</v>
      </c>
      <c r="C208" s="186">
        <v>86.1156</v>
      </c>
      <c r="D208" s="186">
        <v>86.1198</v>
      </c>
      <c r="E208" s="228">
        <f t="shared" si="15"/>
        <v>0.004199999999997317</v>
      </c>
      <c r="F208" s="229">
        <f t="shared" si="16"/>
        <v>12.276035425122954</v>
      </c>
      <c r="G208" s="230">
        <f t="shared" si="17"/>
        <v>342.13000000000005</v>
      </c>
      <c r="H208" s="246">
        <v>29</v>
      </c>
      <c r="I208" s="195">
        <v>585.44</v>
      </c>
      <c r="J208" s="195">
        <v>243.31</v>
      </c>
    </row>
    <row r="209" spans="1:10" ht="23.25">
      <c r="A209" s="176"/>
      <c r="B209" s="178">
        <v>12</v>
      </c>
      <c r="C209" s="186">
        <v>84.847</v>
      </c>
      <c r="D209" s="186">
        <v>84.8519</v>
      </c>
      <c r="E209" s="228">
        <f t="shared" si="15"/>
        <v>0.004900000000006344</v>
      </c>
      <c r="F209" s="229">
        <f t="shared" si="16"/>
        <v>15.568900327284792</v>
      </c>
      <c r="G209" s="230">
        <f t="shared" si="17"/>
        <v>314.7300000000001</v>
      </c>
      <c r="H209" s="231">
        <v>30</v>
      </c>
      <c r="I209" s="195">
        <v>639.94</v>
      </c>
      <c r="J209" s="195">
        <v>325.21</v>
      </c>
    </row>
    <row r="210" spans="1:10" ht="23.25">
      <c r="A210" s="176">
        <v>21821</v>
      </c>
      <c r="B210" s="178">
        <v>13</v>
      </c>
      <c r="C210" s="186">
        <v>86.7349</v>
      </c>
      <c r="D210" s="186">
        <v>86.7462</v>
      </c>
      <c r="E210" s="228">
        <f t="shared" si="15"/>
        <v>0.011300000000005639</v>
      </c>
      <c r="F210" s="229">
        <f t="shared" si="16"/>
        <v>40.54975418956343</v>
      </c>
      <c r="G210" s="230">
        <f t="shared" si="17"/>
        <v>278.66999999999996</v>
      </c>
      <c r="H210" s="246">
        <v>31</v>
      </c>
      <c r="I210" s="195">
        <v>823.91</v>
      </c>
      <c r="J210" s="195">
        <v>545.24</v>
      </c>
    </row>
    <row r="211" spans="1:10" ht="23.25">
      <c r="A211" s="176"/>
      <c r="B211" s="178">
        <v>14</v>
      </c>
      <c r="C211" s="186">
        <v>85.9714</v>
      </c>
      <c r="D211" s="186">
        <v>85.9806</v>
      </c>
      <c r="E211" s="228">
        <f t="shared" si="15"/>
        <v>0.00919999999999277</v>
      </c>
      <c r="F211" s="229">
        <f t="shared" si="16"/>
        <v>33.982196284094</v>
      </c>
      <c r="G211" s="230">
        <f t="shared" si="17"/>
        <v>270.73</v>
      </c>
      <c r="H211" s="231">
        <v>32</v>
      </c>
      <c r="I211" s="195">
        <v>803.85</v>
      </c>
      <c r="J211" s="195">
        <v>533.12</v>
      </c>
    </row>
    <row r="212" spans="1:10" ht="23.25">
      <c r="A212" s="176"/>
      <c r="B212" s="178">
        <v>15</v>
      </c>
      <c r="C212" s="186">
        <v>86.9913</v>
      </c>
      <c r="D212" s="186">
        <v>87.0018</v>
      </c>
      <c r="E212" s="228">
        <f t="shared" si="15"/>
        <v>0.010500000000007503</v>
      </c>
      <c r="F212" s="229">
        <f t="shared" si="16"/>
        <v>35.32974427997142</v>
      </c>
      <c r="G212" s="230">
        <f t="shared" si="17"/>
        <v>297.19999999999993</v>
      </c>
      <c r="H212" s="246">
        <v>33</v>
      </c>
      <c r="I212" s="195">
        <v>812.27</v>
      </c>
      <c r="J212" s="195">
        <v>515.07</v>
      </c>
    </row>
    <row r="213" spans="1:10" ht="23.25">
      <c r="A213" s="176">
        <v>21822</v>
      </c>
      <c r="B213" s="178">
        <v>16</v>
      </c>
      <c r="C213" s="186">
        <v>86.1452</v>
      </c>
      <c r="D213" s="186">
        <v>86.2615</v>
      </c>
      <c r="E213" s="228">
        <f t="shared" si="15"/>
        <v>0.11629999999999541</v>
      </c>
      <c r="F213" s="229">
        <f t="shared" si="16"/>
        <v>359.68330549884143</v>
      </c>
      <c r="G213" s="230">
        <f t="shared" si="17"/>
        <v>323.34000000000003</v>
      </c>
      <c r="H213" s="231">
        <v>34</v>
      </c>
      <c r="I213" s="195">
        <v>697.6</v>
      </c>
      <c r="J213" s="195">
        <v>374.26</v>
      </c>
    </row>
    <row r="214" spans="1:10" ht="23.25">
      <c r="A214" s="176"/>
      <c r="B214" s="178">
        <v>17</v>
      </c>
      <c r="C214" s="186">
        <v>87.2528</v>
      </c>
      <c r="D214" s="186">
        <v>87.3388</v>
      </c>
      <c r="E214" s="228">
        <f t="shared" si="15"/>
        <v>0.08600000000001273</v>
      </c>
      <c r="F214" s="229">
        <f t="shared" si="16"/>
        <v>299.24492849442476</v>
      </c>
      <c r="G214" s="230">
        <f t="shared" si="17"/>
        <v>287.39</v>
      </c>
      <c r="H214" s="246">
        <v>35</v>
      </c>
      <c r="I214" s="195">
        <v>829.65</v>
      </c>
      <c r="J214" s="195">
        <v>542.26</v>
      </c>
    </row>
    <row r="215" spans="1:10" ht="23.25">
      <c r="A215" s="176"/>
      <c r="B215" s="178">
        <v>18</v>
      </c>
      <c r="C215" s="186">
        <v>85.1701</v>
      </c>
      <c r="D215" s="186">
        <v>85.2701</v>
      </c>
      <c r="E215" s="228">
        <f t="shared" si="15"/>
        <v>0.09999999999999432</v>
      </c>
      <c r="F215" s="229">
        <f t="shared" si="16"/>
        <v>308.37547798197335</v>
      </c>
      <c r="G215" s="230">
        <f t="shared" si="17"/>
        <v>324.28</v>
      </c>
      <c r="H215" s="231">
        <v>36</v>
      </c>
      <c r="I215" s="195">
        <v>820.64</v>
      </c>
      <c r="J215" s="195">
        <v>496.36</v>
      </c>
    </row>
    <row r="216" spans="1:10" ht="23.25">
      <c r="A216" s="176">
        <v>21836</v>
      </c>
      <c r="B216" s="178">
        <v>25</v>
      </c>
      <c r="C216" s="186">
        <v>87.0725</v>
      </c>
      <c r="D216" s="186">
        <v>87.1183</v>
      </c>
      <c r="E216" s="228">
        <f t="shared" si="15"/>
        <v>0.04579999999999984</v>
      </c>
      <c r="F216" s="229">
        <f t="shared" si="16"/>
        <v>126.86277768544635</v>
      </c>
      <c r="G216" s="230">
        <f t="shared" si="17"/>
        <v>361.02</v>
      </c>
      <c r="H216" s="246">
        <v>37</v>
      </c>
      <c r="I216" s="195">
        <v>730.8</v>
      </c>
      <c r="J216" s="195">
        <v>369.78</v>
      </c>
    </row>
    <row r="217" spans="1:10" ht="23.25">
      <c r="A217" s="176"/>
      <c r="B217" s="178">
        <v>26</v>
      </c>
      <c r="C217" s="186">
        <v>85.7921</v>
      </c>
      <c r="D217" s="186">
        <v>85.842</v>
      </c>
      <c r="E217" s="228">
        <f t="shared" si="15"/>
        <v>0.04989999999999384</v>
      </c>
      <c r="F217" s="229">
        <f t="shared" si="16"/>
        <v>181.68578190421934</v>
      </c>
      <c r="G217" s="230">
        <f t="shared" si="17"/>
        <v>274.65</v>
      </c>
      <c r="H217" s="231">
        <v>38</v>
      </c>
      <c r="I217" s="195">
        <v>780.27</v>
      </c>
      <c r="J217" s="195">
        <v>505.62</v>
      </c>
    </row>
    <row r="218" spans="1:10" ht="23.25">
      <c r="A218" s="176"/>
      <c r="B218" s="178">
        <v>27</v>
      </c>
      <c r="C218" s="186">
        <v>86.3027</v>
      </c>
      <c r="D218" s="186">
        <v>86.3702</v>
      </c>
      <c r="E218" s="228">
        <f t="shared" si="15"/>
        <v>0.06749999999999545</v>
      </c>
      <c r="F218" s="229">
        <f t="shared" si="16"/>
        <v>200.4573397083582</v>
      </c>
      <c r="G218" s="230">
        <f t="shared" si="17"/>
        <v>336.73</v>
      </c>
      <c r="H218" s="246">
        <v>39</v>
      </c>
      <c r="I218" s="195">
        <v>706.34</v>
      </c>
      <c r="J218" s="195">
        <v>369.61</v>
      </c>
    </row>
    <row r="219" spans="1:10" ht="23.25">
      <c r="A219" s="176">
        <v>21842</v>
      </c>
      <c r="B219" s="178">
        <v>28</v>
      </c>
      <c r="C219" s="186">
        <v>87.1918</v>
      </c>
      <c r="D219" s="186">
        <v>87.1976</v>
      </c>
      <c r="E219" s="228">
        <f t="shared" si="15"/>
        <v>0.005799999999993588</v>
      </c>
      <c r="F219" s="229">
        <f t="shared" si="16"/>
        <v>19.715820246086025</v>
      </c>
      <c r="G219" s="230">
        <f t="shared" si="17"/>
        <v>294.18000000000006</v>
      </c>
      <c r="H219" s="231">
        <v>40</v>
      </c>
      <c r="I219" s="195">
        <v>661.71</v>
      </c>
      <c r="J219" s="195">
        <v>367.53</v>
      </c>
    </row>
    <row r="220" spans="1:10" ht="23.25">
      <c r="A220" s="176"/>
      <c r="B220" s="178">
        <v>29</v>
      </c>
      <c r="C220" s="186">
        <v>85.239</v>
      </c>
      <c r="D220" s="186">
        <v>85.2471</v>
      </c>
      <c r="E220" s="228">
        <f t="shared" si="15"/>
        <v>0.008099999999998886</v>
      </c>
      <c r="F220" s="229">
        <f t="shared" si="16"/>
        <v>28.467999859413364</v>
      </c>
      <c r="G220" s="230">
        <f t="shared" si="17"/>
        <v>284.53000000000003</v>
      </c>
      <c r="H220" s="246">
        <v>41</v>
      </c>
      <c r="I220" s="195">
        <v>644.21</v>
      </c>
      <c r="J220" s="195">
        <v>359.68</v>
      </c>
    </row>
    <row r="221" spans="1:10" ht="23.25">
      <c r="A221" s="176"/>
      <c r="B221" s="178">
        <v>30</v>
      </c>
      <c r="C221" s="186">
        <v>84.976</v>
      </c>
      <c r="D221" s="186">
        <v>84.9887</v>
      </c>
      <c r="E221" s="228">
        <f t="shared" si="15"/>
        <v>0.01269999999999527</v>
      </c>
      <c r="F221" s="229">
        <f t="shared" si="16"/>
        <v>42.59458009121033</v>
      </c>
      <c r="G221" s="230">
        <f t="shared" si="17"/>
        <v>298.15999999999997</v>
      </c>
      <c r="H221" s="231">
        <v>42</v>
      </c>
      <c r="I221" s="195">
        <v>693.18</v>
      </c>
      <c r="J221" s="195">
        <v>395.02</v>
      </c>
    </row>
    <row r="222" spans="1:10" ht="23.25">
      <c r="A222" s="176">
        <v>21847</v>
      </c>
      <c r="B222" s="178">
        <v>31</v>
      </c>
      <c r="C222" s="186">
        <v>84.8837</v>
      </c>
      <c r="D222" s="186">
        <v>84.8955</v>
      </c>
      <c r="E222" s="228">
        <f t="shared" si="15"/>
        <v>0.011799999999993815</v>
      </c>
      <c r="F222" s="229">
        <f t="shared" si="16"/>
        <v>38.261997405946225</v>
      </c>
      <c r="G222" s="230">
        <f t="shared" si="17"/>
        <v>308.4</v>
      </c>
      <c r="H222" s="246">
        <v>43</v>
      </c>
      <c r="I222" s="195">
        <v>849.56</v>
      </c>
      <c r="J222" s="195">
        <v>541.16</v>
      </c>
    </row>
    <row r="223" spans="1:10" ht="23.25">
      <c r="A223" s="176"/>
      <c r="B223" s="178">
        <v>32</v>
      </c>
      <c r="C223" s="186">
        <v>85.0116</v>
      </c>
      <c r="D223" s="186">
        <v>85.0177</v>
      </c>
      <c r="E223" s="228">
        <f t="shared" si="15"/>
        <v>0.006100000000003547</v>
      </c>
      <c r="F223" s="229">
        <f t="shared" si="16"/>
        <v>19.667902627772197</v>
      </c>
      <c r="G223" s="230">
        <f t="shared" si="17"/>
        <v>310.15000000000003</v>
      </c>
      <c r="H223" s="231">
        <v>44</v>
      </c>
      <c r="I223" s="195">
        <v>802.47</v>
      </c>
      <c r="J223" s="195">
        <v>492.32</v>
      </c>
    </row>
    <row r="224" spans="1:10" ht="23.25">
      <c r="A224" s="176"/>
      <c r="B224" s="178">
        <v>33</v>
      </c>
      <c r="C224" s="186">
        <v>85.9933</v>
      </c>
      <c r="D224" s="186">
        <v>85.9949</v>
      </c>
      <c r="E224" s="228">
        <f t="shared" si="15"/>
        <v>0.001599999999996271</v>
      </c>
      <c r="F224" s="229">
        <f t="shared" si="16"/>
        <v>5.283143470352556</v>
      </c>
      <c r="G224" s="230">
        <f t="shared" si="17"/>
        <v>302.8499999999999</v>
      </c>
      <c r="H224" s="246">
        <v>45</v>
      </c>
      <c r="I224" s="195">
        <v>825.05</v>
      </c>
      <c r="J224" s="195">
        <v>522.2</v>
      </c>
    </row>
    <row r="225" spans="1:10" ht="23.25">
      <c r="A225" s="176">
        <v>21858</v>
      </c>
      <c r="B225" s="178">
        <v>16</v>
      </c>
      <c r="C225" s="186">
        <v>86.114</v>
      </c>
      <c r="D225" s="186">
        <v>86.1471</v>
      </c>
      <c r="E225" s="228">
        <f t="shared" si="15"/>
        <v>0.03309999999999036</v>
      </c>
      <c r="F225" s="229">
        <f t="shared" si="16"/>
        <v>96.9083030799577</v>
      </c>
      <c r="G225" s="230">
        <f t="shared" si="17"/>
        <v>341.56000000000006</v>
      </c>
      <c r="H225" s="231">
        <v>46</v>
      </c>
      <c r="I225" s="195">
        <v>709.2</v>
      </c>
      <c r="J225" s="195">
        <v>367.64</v>
      </c>
    </row>
    <row r="226" spans="1:10" ht="23.25">
      <c r="A226" s="176"/>
      <c r="B226" s="178">
        <v>17</v>
      </c>
      <c r="C226" s="186">
        <v>87.2173</v>
      </c>
      <c r="D226" s="186">
        <v>87.2367</v>
      </c>
      <c r="E226" s="228">
        <f t="shared" si="15"/>
        <v>0.019400000000004525</v>
      </c>
      <c r="F226" s="229">
        <f t="shared" si="16"/>
        <v>70.51724764641243</v>
      </c>
      <c r="G226" s="230">
        <f t="shared" si="17"/>
        <v>275.11</v>
      </c>
      <c r="H226" s="246">
        <v>47</v>
      </c>
      <c r="I226" s="195">
        <v>601.63</v>
      </c>
      <c r="J226" s="195">
        <v>326.52</v>
      </c>
    </row>
    <row r="227" spans="1:10" ht="23.25">
      <c r="A227" s="176"/>
      <c r="B227" s="178">
        <v>18</v>
      </c>
      <c r="C227" s="186">
        <v>85.1428</v>
      </c>
      <c r="D227" s="186">
        <v>85.1634</v>
      </c>
      <c r="E227" s="228">
        <f t="shared" si="15"/>
        <v>0.020600000000001728</v>
      </c>
      <c r="F227" s="229">
        <f t="shared" si="16"/>
        <v>69.47020537551589</v>
      </c>
      <c r="G227" s="230">
        <f t="shared" si="17"/>
        <v>296.53000000000003</v>
      </c>
      <c r="H227" s="231">
        <v>48</v>
      </c>
      <c r="I227" s="195">
        <v>727.7</v>
      </c>
      <c r="J227" s="195">
        <v>431.17</v>
      </c>
    </row>
    <row r="228" spans="1:10" ht="23.25">
      <c r="A228" s="176">
        <v>21866</v>
      </c>
      <c r="B228" s="178">
        <v>19</v>
      </c>
      <c r="C228" s="186">
        <v>88.9271</v>
      </c>
      <c r="D228" s="186">
        <v>89.1058</v>
      </c>
      <c r="E228" s="228">
        <f t="shared" si="15"/>
        <v>0.1787000000000063</v>
      </c>
      <c r="F228" s="229">
        <f t="shared" si="16"/>
        <v>520.9001340873501</v>
      </c>
      <c r="G228" s="230">
        <f t="shared" si="17"/>
        <v>343.05999999999995</v>
      </c>
      <c r="H228" s="246">
        <v>49</v>
      </c>
      <c r="I228" s="195">
        <v>721.66</v>
      </c>
      <c r="J228" s="195">
        <v>378.6</v>
      </c>
    </row>
    <row r="229" spans="1:10" ht="23.25">
      <c r="A229" s="176"/>
      <c r="B229" s="178">
        <v>20</v>
      </c>
      <c r="C229" s="186">
        <v>84.6147</v>
      </c>
      <c r="D229" s="186">
        <v>84.7907</v>
      </c>
      <c r="E229" s="228">
        <f t="shared" si="15"/>
        <v>0.17600000000000193</v>
      </c>
      <c r="F229" s="229">
        <f t="shared" si="16"/>
        <v>607.420189818816</v>
      </c>
      <c r="G229" s="230">
        <f t="shared" si="17"/>
        <v>289.75</v>
      </c>
      <c r="H229" s="231">
        <v>50</v>
      </c>
      <c r="I229" s="195">
        <v>840.39</v>
      </c>
      <c r="J229" s="195">
        <v>550.64</v>
      </c>
    </row>
    <row r="230" spans="1:10" ht="23.25">
      <c r="A230" s="176"/>
      <c r="B230" s="178">
        <v>21</v>
      </c>
      <c r="C230" s="186">
        <v>86.3343</v>
      </c>
      <c r="D230" s="186">
        <v>86.5175</v>
      </c>
      <c r="E230" s="228">
        <f t="shared" si="15"/>
        <v>0.18319999999999936</v>
      </c>
      <c r="F230" s="229">
        <f t="shared" si="16"/>
        <v>611.8700110216739</v>
      </c>
      <c r="G230" s="230">
        <f t="shared" si="17"/>
        <v>299.40999999999997</v>
      </c>
      <c r="H230" s="246">
        <v>51</v>
      </c>
      <c r="I230" s="195">
        <v>827.55</v>
      </c>
      <c r="J230" s="195">
        <v>528.14</v>
      </c>
    </row>
    <row r="231" spans="1:10" ht="23.25">
      <c r="A231" s="176">
        <v>21875</v>
      </c>
      <c r="B231" s="178">
        <v>22</v>
      </c>
      <c r="C231" s="186">
        <v>85.1035</v>
      </c>
      <c r="D231" s="186">
        <v>85.1182</v>
      </c>
      <c r="E231" s="228">
        <f t="shared" si="15"/>
        <v>0.01470000000000482</v>
      </c>
      <c r="F231" s="229">
        <f t="shared" si="16"/>
        <v>57.47126436783494</v>
      </c>
      <c r="G231" s="230">
        <f t="shared" si="17"/>
        <v>255.77999999999997</v>
      </c>
      <c r="H231" s="231">
        <v>52</v>
      </c>
      <c r="I231" s="195">
        <v>818.25</v>
      </c>
      <c r="J231" s="195">
        <v>562.47</v>
      </c>
    </row>
    <row r="232" spans="1:10" ht="23.25">
      <c r="A232" s="176"/>
      <c r="B232" s="178">
        <v>23</v>
      </c>
      <c r="C232" s="186">
        <v>87.6551</v>
      </c>
      <c r="D232" s="186">
        <v>87.6709</v>
      </c>
      <c r="E232" s="228">
        <f t="shared" si="15"/>
        <v>0.015799999999998704</v>
      </c>
      <c r="F232" s="229">
        <f t="shared" si="16"/>
        <v>47.5788966514054</v>
      </c>
      <c r="G232" s="230">
        <f t="shared" si="17"/>
        <v>332.08</v>
      </c>
      <c r="H232" s="246">
        <v>53</v>
      </c>
      <c r="I232" s="195">
        <v>575.53</v>
      </c>
      <c r="J232" s="195">
        <v>243.45</v>
      </c>
    </row>
    <row r="233" spans="1:10" ht="23.25">
      <c r="A233" s="176"/>
      <c r="B233" s="178">
        <v>24</v>
      </c>
      <c r="C233" s="186">
        <v>88.0448</v>
      </c>
      <c r="D233" s="186">
        <v>88.0625</v>
      </c>
      <c r="E233" s="228">
        <f t="shared" si="15"/>
        <v>0.017700000000004934</v>
      </c>
      <c r="F233" s="229">
        <f t="shared" si="16"/>
        <v>63.10835383465231</v>
      </c>
      <c r="G233" s="230">
        <f t="shared" si="17"/>
        <v>280.46999999999997</v>
      </c>
      <c r="H233" s="231">
        <v>54</v>
      </c>
      <c r="I233" s="195">
        <v>783.41</v>
      </c>
      <c r="J233" s="195">
        <v>502.94</v>
      </c>
    </row>
    <row r="234" spans="1:10" ht="23.25">
      <c r="A234" s="176">
        <v>21893</v>
      </c>
      <c r="B234" s="178">
        <v>13</v>
      </c>
      <c r="C234" s="186">
        <v>86.7101</v>
      </c>
      <c r="D234" s="186">
        <v>86.829</v>
      </c>
      <c r="E234" s="228">
        <f t="shared" si="15"/>
        <v>0.11889999999999645</v>
      </c>
      <c r="F234" s="229">
        <f t="shared" si="16"/>
        <v>405.58057033700516</v>
      </c>
      <c r="G234" s="230">
        <f t="shared" si="17"/>
        <v>293.16</v>
      </c>
      <c r="H234" s="246">
        <v>55</v>
      </c>
      <c r="I234" s="195">
        <v>802.46</v>
      </c>
      <c r="J234" s="195">
        <v>509.3</v>
      </c>
    </row>
    <row r="235" spans="1:10" ht="23.25">
      <c r="A235" s="176"/>
      <c r="B235" s="178">
        <v>14</v>
      </c>
      <c r="C235" s="186">
        <v>85.9138</v>
      </c>
      <c r="D235" s="186">
        <v>86.0462</v>
      </c>
      <c r="E235" s="228">
        <f t="shared" si="15"/>
        <v>0.13240000000000407</v>
      </c>
      <c r="F235" s="229">
        <f t="shared" si="16"/>
        <v>451.69213973800515</v>
      </c>
      <c r="G235" s="230">
        <f t="shared" si="17"/>
        <v>293.12</v>
      </c>
      <c r="H235" s="231">
        <v>56</v>
      </c>
      <c r="I235" s="195">
        <v>853.27</v>
      </c>
      <c r="J235" s="195">
        <v>560.15</v>
      </c>
    </row>
    <row r="236" spans="1:10" ht="23.25">
      <c r="A236" s="176"/>
      <c r="B236" s="178">
        <v>15</v>
      </c>
      <c r="C236" s="186">
        <v>86.9666</v>
      </c>
      <c r="D236" s="186">
        <v>87.1214</v>
      </c>
      <c r="E236" s="228">
        <f t="shared" si="15"/>
        <v>0.1547999999999945</v>
      </c>
      <c r="F236" s="229">
        <f t="shared" si="16"/>
        <v>564.3867580574396</v>
      </c>
      <c r="G236" s="230">
        <f t="shared" si="17"/>
        <v>274.28</v>
      </c>
      <c r="H236" s="246">
        <v>57</v>
      </c>
      <c r="I236" s="195">
        <v>829.64</v>
      </c>
      <c r="J236" s="195">
        <v>555.36</v>
      </c>
    </row>
    <row r="237" spans="1:10" ht="23.25">
      <c r="A237" s="176">
        <v>21905</v>
      </c>
      <c r="B237" s="178">
        <v>16</v>
      </c>
      <c r="C237" s="186">
        <v>86.1432</v>
      </c>
      <c r="D237" s="186">
        <v>86.2891</v>
      </c>
      <c r="E237" s="228">
        <f t="shared" si="15"/>
        <v>0.1459000000000117</v>
      </c>
      <c r="F237" s="229">
        <f t="shared" si="16"/>
        <v>417.2147555047518</v>
      </c>
      <c r="G237" s="230">
        <f t="shared" si="17"/>
        <v>349.7</v>
      </c>
      <c r="H237" s="231">
        <v>58</v>
      </c>
      <c r="I237" s="195">
        <v>719.61</v>
      </c>
      <c r="J237" s="195">
        <v>369.91</v>
      </c>
    </row>
    <row r="238" spans="1:10" ht="23.25">
      <c r="A238" s="176"/>
      <c r="B238" s="178">
        <v>17</v>
      </c>
      <c r="C238" s="186">
        <v>87.2164</v>
      </c>
      <c r="D238" s="186">
        <v>87.3961</v>
      </c>
      <c r="E238" s="228">
        <f t="shared" si="15"/>
        <v>0.17970000000001107</v>
      </c>
      <c r="F238" s="229">
        <f t="shared" si="16"/>
        <v>579.8083438196078</v>
      </c>
      <c r="G238" s="230">
        <f t="shared" si="17"/>
        <v>309.93</v>
      </c>
      <c r="H238" s="246">
        <v>59</v>
      </c>
      <c r="I238" s="195">
        <v>815.76</v>
      </c>
      <c r="J238" s="195">
        <v>505.83</v>
      </c>
    </row>
    <row r="239" spans="1:10" ht="23.25">
      <c r="A239" s="176"/>
      <c r="B239" s="178">
        <v>18</v>
      </c>
      <c r="C239" s="186">
        <v>85.1316</v>
      </c>
      <c r="D239" s="186">
        <v>85.2564</v>
      </c>
      <c r="E239" s="228">
        <f t="shared" si="15"/>
        <v>0.12479999999999336</v>
      </c>
      <c r="F239" s="229">
        <f t="shared" si="16"/>
        <v>407.94979079495744</v>
      </c>
      <c r="G239" s="230">
        <f t="shared" si="17"/>
        <v>305.91999999999996</v>
      </c>
      <c r="H239" s="231">
        <v>60</v>
      </c>
      <c r="I239" s="195">
        <v>652.78</v>
      </c>
      <c r="J239" s="195">
        <v>346.86</v>
      </c>
    </row>
    <row r="240" spans="1:10" ht="23.25">
      <c r="A240" s="176">
        <v>21927</v>
      </c>
      <c r="B240" s="178">
        <v>31</v>
      </c>
      <c r="C240" s="186">
        <v>84.843</v>
      </c>
      <c r="D240" s="186">
        <v>84.8808</v>
      </c>
      <c r="E240" s="269">
        <f t="shared" si="15"/>
        <v>0.037799999999990064</v>
      </c>
      <c r="F240" s="229">
        <f t="shared" si="16"/>
        <v>117.43871749460982</v>
      </c>
      <c r="G240" s="269">
        <f t="shared" si="17"/>
        <v>321.87</v>
      </c>
      <c r="H240" s="178">
        <v>61</v>
      </c>
      <c r="I240" s="195">
        <v>856.58</v>
      </c>
      <c r="J240" s="195">
        <v>534.71</v>
      </c>
    </row>
    <row r="241" spans="1:10" ht="23.25">
      <c r="A241" s="176"/>
      <c r="B241" s="178">
        <v>32</v>
      </c>
      <c r="C241" s="186">
        <v>84.9787</v>
      </c>
      <c r="D241" s="186">
        <v>85.0155</v>
      </c>
      <c r="E241" s="269">
        <f t="shared" si="15"/>
        <v>0.0367999999999995</v>
      </c>
      <c r="F241" s="229">
        <f t="shared" si="16"/>
        <v>141.4731662309684</v>
      </c>
      <c r="G241" s="269">
        <f t="shared" si="17"/>
        <v>260.12</v>
      </c>
      <c r="H241" s="178">
        <v>62</v>
      </c>
      <c r="I241" s="195">
        <v>812.78</v>
      </c>
      <c r="J241" s="195">
        <v>552.66</v>
      </c>
    </row>
    <row r="242" spans="1:10" ht="23.25">
      <c r="A242" s="176"/>
      <c r="B242" s="178">
        <v>33</v>
      </c>
      <c r="C242" s="186">
        <v>85.9715</v>
      </c>
      <c r="D242" s="186">
        <v>86.0013</v>
      </c>
      <c r="E242" s="269">
        <f t="shared" si="15"/>
        <v>0.029799999999994498</v>
      </c>
      <c r="F242" s="229">
        <f t="shared" si="16"/>
        <v>104.96284033670706</v>
      </c>
      <c r="G242" s="269">
        <f t="shared" si="17"/>
        <v>283.90999999999997</v>
      </c>
      <c r="H242" s="178">
        <v>63</v>
      </c>
      <c r="I242" s="195">
        <v>849.04</v>
      </c>
      <c r="J242" s="195">
        <v>565.13</v>
      </c>
    </row>
    <row r="243" spans="1:10" ht="23.25">
      <c r="A243" s="176">
        <v>21932</v>
      </c>
      <c r="B243" s="178">
        <v>34</v>
      </c>
      <c r="C243" s="186">
        <v>83.6859</v>
      </c>
      <c r="D243" s="186">
        <v>83.6885</v>
      </c>
      <c r="E243" s="269">
        <f t="shared" si="15"/>
        <v>0.002600000000001046</v>
      </c>
      <c r="F243" s="229">
        <f t="shared" si="16"/>
        <v>9.56867363462773</v>
      </c>
      <c r="G243" s="269">
        <f t="shared" si="17"/>
        <v>271.7199999999999</v>
      </c>
      <c r="H243" s="178">
        <v>64</v>
      </c>
      <c r="I243" s="195">
        <v>846.92</v>
      </c>
      <c r="J243" s="195">
        <v>575.2</v>
      </c>
    </row>
    <row r="244" spans="1:10" ht="23.25">
      <c r="A244" s="176"/>
      <c r="B244" s="178">
        <v>35</v>
      </c>
      <c r="C244" s="186">
        <v>84.9776</v>
      </c>
      <c r="D244" s="186">
        <v>84.9868</v>
      </c>
      <c r="E244" s="269">
        <f t="shared" si="15"/>
        <v>0.00920000000000698</v>
      </c>
      <c r="F244" s="229">
        <f t="shared" si="16"/>
        <v>29.204494952723575</v>
      </c>
      <c r="G244" s="269">
        <f t="shared" si="17"/>
        <v>315.02000000000004</v>
      </c>
      <c r="H244" s="178">
        <v>65</v>
      </c>
      <c r="I244" s="195">
        <v>654.57</v>
      </c>
      <c r="J244" s="195">
        <v>339.55</v>
      </c>
    </row>
    <row r="245" spans="1:10" ht="23.25">
      <c r="A245" s="176"/>
      <c r="B245" s="178">
        <v>36</v>
      </c>
      <c r="C245" s="186">
        <v>84.5383</v>
      </c>
      <c r="D245" s="186">
        <v>84.5457</v>
      </c>
      <c r="E245" s="269">
        <f t="shared" si="15"/>
        <v>0.007399999999989859</v>
      </c>
      <c r="F245" s="229">
        <f t="shared" si="16"/>
        <v>22.04283458934753</v>
      </c>
      <c r="G245" s="269">
        <f t="shared" si="17"/>
        <v>335.71</v>
      </c>
      <c r="H245" s="178">
        <v>66</v>
      </c>
      <c r="I245" s="195">
        <v>763.27</v>
      </c>
      <c r="J245" s="195">
        <v>427.56</v>
      </c>
    </row>
    <row r="246" spans="1:10" ht="23.25">
      <c r="A246" s="176">
        <v>21948</v>
      </c>
      <c r="B246" s="178">
        <v>19</v>
      </c>
      <c r="C246" s="186">
        <v>88.9272</v>
      </c>
      <c r="D246" s="186">
        <v>88.9364</v>
      </c>
      <c r="E246" s="269">
        <f t="shared" si="15"/>
        <v>0.00920000000000698</v>
      </c>
      <c r="F246" s="229">
        <f t="shared" si="16"/>
        <v>33.26343191845751</v>
      </c>
      <c r="G246" s="269">
        <f t="shared" si="17"/>
        <v>276.58000000000004</v>
      </c>
      <c r="H246" s="178">
        <v>67</v>
      </c>
      <c r="I246" s="195">
        <v>821.35</v>
      </c>
      <c r="J246" s="195">
        <v>544.77</v>
      </c>
    </row>
    <row r="247" spans="1:10" ht="23.25">
      <c r="A247" s="176"/>
      <c r="B247" s="178">
        <v>20</v>
      </c>
      <c r="C247" s="186">
        <v>84.6223</v>
      </c>
      <c r="D247" s="186">
        <v>84.628</v>
      </c>
      <c r="E247" s="269">
        <f t="shared" si="15"/>
        <v>0.005700000000004479</v>
      </c>
      <c r="F247" s="229">
        <f t="shared" si="16"/>
        <v>22.070781383119634</v>
      </c>
      <c r="G247" s="269">
        <f t="shared" si="17"/>
        <v>258.2600000000001</v>
      </c>
      <c r="H247" s="178">
        <v>68</v>
      </c>
      <c r="I247" s="195">
        <v>816.44</v>
      </c>
      <c r="J247" s="195">
        <v>558.18</v>
      </c>
    </row>
    <row r="248" spans="1:10" ht="23.25">
      <c r="A248" s="176"/>
      <c r="B248" s="178">
        <v>21</v>
      </c>
      <c r="C248" s="186">
        <v>86.3242</v>
      </c>
      <c r="D248" s="186">
        <v>86.3283</v>
      </c>
      <c r="E248" s="269">
        <f t="shared" si="15"/>
        <v>0.004099999999993997</v>
      </c>
      <c r="F248" s="229">
        <f t="shared" si="16"/>
        <v>15.021066129305721</v>
      </c>
      <c r="G248" s="269">
        <f t="shared" si="17"/>
        <v>272.95000000000005</v>
      </c>
      <c r="H248" s="178">
        <v>69</v>
      </c>
      <c r="I248" s="195">
        <v>817.87</v>
      </c>
      <c r="J248" s="195">
        <v>544.92</v>
      </c>
    </row>
    <row r="249" spans="1:10" ht="23.25">
      <c r="A249" s="176">
        <v>21969</v>
      </c>
      <c r="B249" s="178">
        <v>22</v>
      </c>
      <c r="C249" s="186">
        <v>85.0967</v>
      </c>
      <c r="D249" s="186">
        <v>85.1011</v>
      </c>
      <c r="E249" s="269">
        <f t="shared" si="15"/>
        <v>0.004400000000003956</v>
      </c>
      <c r="F249" s="229">
        <f t="shared" si="16"/>
        <v>16.30837657525558</v>
      </c>
      <c r="G249" s="269">
        <f t="shared" si="17"/>
        <v>269.80000000000007</v>
      </c>
      <c r="H249" s="178">
        <v>70</v>
      </c>
      <c r="I249" s="195">
        <v>825.57</v>
      </c>
      <c r="J249" s="195">
        <v>555.77</v>
      </c>
    </row>
    <row r="250" spans="1:10" ht="23.25">
      <c r="A250" s="176"/>
      <c r="B250" s="178">
        <v>23</v>
      </c>
      <c r="C250" s="186">
        <v>87.6474</v>
      </c>
      <c r="D250" s="186">
        <v>87.657</v>
      </c>
      <c r="E250" s="269">
        <f t="shared" si="15"/>
        <v>0.009599999999991837</v>
      </c>
      <c r="F250" s="229">
        <f t="shared" si="16"/>
        <v>36.08615569669525</v>
      </c>
      <c r="G250" s="269">
        <f t="shared" si="17"/>
        <v>266.03</v>
      </c>
      <c r="H250" s="178">
        <v>71</v>
      </c>
      <c r="I250" s="195">
        <v>851.62</v>
      </c>
      <c r="J250" s="195">
        <v>585.59</v>
      </c>
    </row>
    <row r="251" spans="1:10" ht="23.25">
      <c r="A251" s="176"/>
      <c r="B251" s="178">
        <v>24</v>
      </c>
      <c r="C251" s="186">
        <v>88.0267</v>
      </c>
      <c r="D251" s="186">
        <v>88.0367</v>
      </c>
      <c r="E251" s="269">
        <f t="shared" si="15"/>
        <v>0.009999999999990905</v>
      </c>
      <c r="F251" s="229">
        <f t="shared" si="16"/>
        <v>29.232927970038897</v>
      </c>
      <c r="G251" s="269">
        <f t="shared" si="17"/>
        <v>342.08</v>
      </c>
      <c r="H251" s="178">
        <v>72</v>
      </c>
      <c r="I251" s="195">
        <v>685.63</v>
      </c>
      <c r="J251" s="195">
        <v>343.55</v>
      </c>
    </row>
    <row r="252" spans="1:10" ht="23.25">
      <c r="A252" s="176">
        <v>21981</v>
      </c>
      <c r="B252" s="178">
        <v>13</v>
      </c>
      <c r="C252" s="186">
        <v>86.6894</v>
      </c>
      <c r="D252" s="186">
        <v>86.7002</v>
      </c>
      <c r="E252" s="269">
        <f t="shared" si="15"/>
        <v>0.01079999999998904</v>
      </c>
      <c r="F252" s="229">
        <f t="shared" si="16"/>
        <v>32.83373362110188</v>
      </c>
      <c r="G252" s="269">
        <f t="shared" si="17"/>
        <v>328.93</v>
      </c>
      <c r="H252" s="178">
        <v>73</v>
      </c>
      <c r="I252" s="195">
        <v>696.47</v>
      </c>
      <c r="J252" s="195">
        <v>367.54</v>
      </c>
    </row>
    <row r="253" spans="1:10" ht="23.25">
      <c r="A253" s="176"/>
      <c r="B253" s="178">
        <v>14</v>
      </c>
      <c r="C253" s="186">
        <v>85.8946</v>
      </c>
      <c r="D253" s="186">
        <v>85.904</v>
      </c>
      <c r="E253" s="269">
        <f t="shared" si="15"/>
        <v>0.009399999999999409</v>
      </c>
      <c r="F253" s="229">
        <f t="shared" si="16"/>
        <v>30.378437772676886</v>
      </c>
      <c r="G253" s="269">
        <f t="shared" si="17"/>
        <v>309.43</v>
      </c>
      <c r="H253" s="178">
        <v>74</v>
      </c>
      <c r="I253" s="195">
        <v>795.98</v>
      </c>
      <c r="J253" s="195">
        <v>486.55</v>
      </c>
    </row>
    <row r="254" spans="1:10" ht="23.25">
      <c r="A254" s="176"/>
      <c r="B254" s="178">
        <v>15</v>
      </c>
      <c r="C254" s="186">
        <v>86.9603</v>
      </c>
      <c r="D254" s="186">
        <v>86.9701</v>
      </c>
      <c r="E254" s="269">
        <f t="shared" si="15"/>
        <v>0.009799999999998477</v>
      </c>
      <c r="F254" s="229">
        <f t="shared" si="16"/>
        <v>30.937273100351916</v>
      </c>
      <c r="G254" s="269">
        <f t="shared" si="17"/>
        <v>316.77</v>
      </c>
      <c r="H254" s="178">
        <v>75</v>
      </c>
      <c r="I254" s="195">
        <v>678.04</v>
      </c>
      <c r="J254" s="195">
        <v>361.27</v>
      </c>
    </row>
    <row r="255" spans="1:10" ht="23.25">
      <c r="A255" s="176">
        <v>22002</v>
      </c>
      <c r="B255" s="178">
        <v>16</v>
      </c>
      <c r="C255" s="186">
        <v>86.0858</v>
      </c>
      <c r="D255" s="186">
        <v>86.0897</v>
      </c>
      <c r="E255" s="269">
        <f t="shared" si="15"/>
        <v>0.003899999999987358</v>
      </c>
      <c r="F255" s="229">
        <f t="shared" si="16"/>
        <v>11.487481590537136</v>
      </c>
      <c r="G255" s="269">
        <f t="shared" si="17"/>
        <v>339.5</v>
      </c>
      <c r="H255" s="178">
        <v>76</v>
      </c>
      <c r="I255" s="195">
        <v>674.72</v>
      </c>
      <c r="J255" s="195">
        <v>335.22</v>
      </c>
    </row>
    <row r="256" spans="1:10" ht="23.25">
      <c r="A256" s="176"/>
      <c r="B256" s="178">
        <v>17</v>
      </c>
      <c r="C256" s="186">
        <v>87.209</v>
      </c>
      <c r="D256" s="186">
        <v>87.2145</v>
      </c>
      <c r="E256" s="269">
        <f t="shared" si="15"/>
        <v>0.00549999999999784</v>
      </c>
      <c r="F256" s="229">
        <f t="shared" si="16"/>
        <v>19.02390093735201</v>
      </c>
      <c r="G256" s="269">
        <f t="shared" si="17"/>
        <v>289.11</v>
      </c>
      <c r="H256" s="178">
        <v>77</v>
      </c>
      <c r="I256" s="195">
        <v>834.51</v>
      </c>
      <c r="J256" s="195">
        <v>545.4</v>
      </c>
    </row>
    <row r="257" spans="1:10" ht="23.25">
      <c r="A257" s="176"/>
      <c r="B257" s="178">
        <v>18</v>
      </c>
      <c r="C257" s="186">
        <v>85.1151</v>
      </c>
      <c r="D257" s="186">
        <v>85.1216</v>
      </c>
      <c r="E257" s="269">
        <f t="shared" si="15"/>
        <v>0.006500000000002615</v>
      </c>
      <c r="F257" s="229">
        <f t="shared" si="16"/>
        <v>23.299161230205083</v>
      </c>
      <c r="G257" s="269">
        <f t="shared" si="17"/>
        <v>278.98</v>
      </c>
      <c r="H257" s="178">
        <v>78</v>
      </c>
      <c r="I257" s="195">
        <v>841.4</v>
      </c>
      <c r="J257" s="195">
        <v>562.42</v>
      </c>
    </row>
    <row r="258" spans="1:10" ht="23.25">
      <c r="A258" s="176">
        <v>22009</v>
      </c>
      <c r="B258" s="178">
        <v>19</v>
      </c>
      <c r="C258" s="186">
        <v>88.9549</v>
      </c>
      <c r="D258" s="186">
        <v>88.9552</v>
      </c>
      <c r="E258" s="269">
        <f t="shared" si="15"/>
        <v>0.00030000000000995897</v>
      </c>
      <c r="F258" s="229">
        <f t="shared" si="16"/>
        <v>0.848056537130626</v>
      </c>
      <c r="G258" s="269">
        <f t="shared" si="17"/>
        <v>353.75</v>
      </c>
      <c r="H258" s="178">
        <v>1</v>
      </c>
      <c r="I258" s="195">
        <v>660.78</v>
      </c>
      <c r="J258" s="195">
        <v>307.03</v>
      </c>
    </row>
    <row r="259" spans="1:10" ht="23.25">
      <c r="A259" s="176"/>
      <c r="B259" s="178">
        <v>20</v>
      </c>
      <c r="C259" s="186">
        <v>84.6354</v>
      </c>
      <c r="D259" s="186">
        <v>84.6372</v>
      </c>
      <c r="E259" s="269">
        <f t="shared" si="15"/>
        <v>0.0018000000000029104</v>
      </c>
      <c r="F259" s="229">
        <f t="shared" si="16"/>
        <v>6.538084341298574</v>
      </c>
      <c r="G259" s="269">
        <f t="shared" si="17"/>
        <v>275.31</v>
      </c>
      <c r="H259" s="178">
        <v>2</v>
      </c>
      <c r="I259" s="195">
        <v>766.5</v>
      </c>
      <c r="J259" s="195">
        <v>491.19</v>
      </c>
    </row>
    <row r="260" spans="1:10" ht="23.25">
      <c r="A260" s="176"/>
      <c r="B260" s="178">
        <v>21</v>
      </c>
      <c r="C260" s="186">
        <v>86.3373</v>
      </c>
      <c r="D260" s="186">
        <v>86.3389</v>
      </c>
      <c r="E260" s="269">
        <f t="shared" si="15"/>
        <v>0.001599999999996271</v>
      </c>
      <c r="F260" s="229">
        <f t="shared" si="16"/>
        <v>5.533842908021551</v>
      </c>
      <c r="G260" s="269">
        <f t="shared" si="17"/>
        <v>289.13</v>
      </c>
      <c r="H260" s="178">
        <v>3</v>
      </c>
      <c r="I260" s="195">
        <v>844.04</v>
      </c>
      <c r="J260" s="195">
        <v>554.91</v>
      </c>
    </row>
    <row r="261" spans="1:10" ht="23.25">
      <c r="A261" s="176">
        <v>22025</v>
      </c>
      <c r="B261" s="178">
        <v>22</v>
      </c>
      <c r="C261" s="186">
        <v>85.1317</v>
      </c>
      <c r="D261" s="186">
        <v>85.1351</v>
      </c>
      <c r="E261" s="269">
        <f t="shared" si="15"/>
        <v>0.0033999999999991815</v>
      </c>
      <c r="F261" s="229">
        <f t="shared" si="16"/>
        <v>12.831157068454907</v>
      </c>
      <c r="G261" s="269">
        <f t="shared" si="17"/>
        <v>264.98</v>
      </c>
      <c r="H261" s="178">
        <v>4</v>
      </c>
      <c r="I261" s="195">
        <v>838.77</v>
      </c>
      <c r="J261" s="195">
        <v>573.79</v>
      </c>
    </row>
    <row r="262" spans="1:10" ht="23.25">
      <c r="A262" s="176"/>
      <c r="B262" s="178">
        <v>23</v>
      </c>
      <c r="C262" s="186">
        <v>87.677</v>
      </c>
      <c r="D262" s="186">
        <v>87.6874</v>
      </c>
      <c r="E262" s="269">
        <f t="shared" si="15"/>
        <v>0.010399999999989973</v>
      </c>
      <c r="F262" s="229">
        <f t="shared" si="16"/>
        <v>31.215295494762355</v>
      </c>
      <c r="G262" s="269">
        <f t="shared" si="17"/>
        <v>333.17</v>
      </c>
      <c r="H262" s="178">
        <v>5</v>
      </c>
      <c r="I262" s="195">
        <v>674.85</v>
      </c>
      <c r="J262" s="195">
        <v>341.68</v>
      </c>
    </row>
    <row r="263" spans="1:10" ht="23.25">
      <c r="A263" s="176"/>
      <c r="B263" s="178">
        <v>24</v>
      </c>
      <c r="C263" s="186">
        <v>88.0756</v>
      </c>
      <c r="D263" s="186">
        <v>88.087</v>
      </c>
      <c r="E263" s="269">
        <f t="shared" si="15"/>
        <v>0.011400000000008959</v>
      </c>
      <c r="F263" s="229">
        <f t="shared" si="16"/>
        <v>38.43560350643614</v>
      </c>
      <c r="G263" s="269">
        <f t="shared" si="17"/>
        <v>296.6</v>
      </c>
      <c r="H263" s="178">
        <v>6</v>
      </c>
      <c r="I263" s="195">
        <v>774.47</v>
      </c>
      <c r="J263" s="195">
        <v>477.87</v>
      </c>
    </row>
    <row r="264" spans="1:10" ht="23.25">
      <c r="A264" s="176">
        <v>22053</v>
      </c>
      <c r="B264" s="178">
        <v>28</v>
      </c>
      <c r="C264" s="186">
        <v>87.235</v>
      </c>
      <c r="D264" s="186">
        <v>87.326</v>
      </c>
      <c r="E264" s="269">
        <f t="shared" si="15"/>
        <v>0.09099999999999397</v>
      </c>
      <c r="F264" s="229">
        <f t="shared" si="16"/>
        <v>260.59564719356814</v>
      </c>
      <c r="G264" s="269">
        <f t="shared" si="17"/>
        <v>349.19999999999993</v>
      </c>
      <c r="H264" s="178">
        <v>7</v>
      </c>
      <c r="I264" s="195">
        <v>693.68</v>
      </c>
      <c r="J264" s="195">
        <v>344.48</v>
      </c>
    </row>
    <row r="265" spans="1:10" ht="23.25">
      <c r="A265" s="176"/>
      <c r="B265" s="178">
        <v>29</v>
      </c>
      <c r="C265" s="186">
        <v>85.2716</v>
      </c>
      <c r="D265" s="186">
        <v>85.387</v>
      </c>
      <c r="E265" s="269">
        <f t="shared" si="15"/>
        <v>0.11539999999999395</v>
      </c>
      <c r="F265" s="229">
        <f t="shared" si="16"/>
        <v>341.78414879751784</v>
      </c>
      <c r="G265" s="269">
        <f t="shared" si="17"/>
        <v>337.64000000000004</v>
      </c>
      <c r="H265" s="178">
        <v>8</v>
      </c>
      <c r="I265" s="195">
        <v>760.1</v>
      </c>
      <c r="J265" s="195">
        <v>422.46</v>
      </c>
    </row>
    <row r="266" spans="1:10" ht="23.25">
      <c r="A266" s="176"/>
      <c r="B266" s="178">
        <v>30</v>
      </c>
      <c r="C266" s="186">
        <v>84.9905</v>
      </c>
      <c r="D266" s="186">
        <v>85.1188</v>
      </c>
      <c r="E266" s="269">
        <f t="shared" si="15"/>
        <v>0.12829999999999586</v>
      </c>
      <c r="F266" s="229">
        <f t="shared" si="16"/>
        <v>424.63758522537853</v>
      </c>
      <c r="G266" s="269">
        <f t="shared" si="17"/>
        <v>302.14</v>
      </c>
      <c r="H266" s="178">
        <v>9</v>
      </c>
      <c r="I266" s="195">
        <v>837.14</v>
      </c>
      <c r="J266" s="195">
        <v>535</v>
      </c>
    </row>
    <row r="267" spans="1:10" ht="23.25">
      <c r="A267" s="176">
        <v>22053</v>
      </c>
      <c r="B267" s="178">
        <v>31</v>
      </c>
      <c r="C267" s="186">
        <v>84.8813</v>
      </c>
      <c r="D267" s="186">
        <v>85.0076</v>
      </c>
      <c r="E267" s="269">
        <f t="shared" si="15"/>
        <v>0.12630000000000052</v>
      </c>
      <c r="F267" s="229">
        <f t="shared" si="16"/>
        <v>412.11211537834214</v>
      </c>
      <c r="G267" s="269">
        <f t="shared" si="17"/>
        <v>306.47</v>
      </c>
      <c r="H267" s="178">
        <v>10</v>
      </c>
      <c r="I267" s="195">
        <v>737.6</v>
      </c>
      <c r="J267" s="195">
        <v>431.13</v>
      </c>
    </row>
    <row r="268" spans="1:10" ht="23.25">
      <c r="A268" s="176"/>
      <c r="B268" s="178">
        <v>32</v>
      </c>
      <c r="C268" s="186">
        <v>85.0326</v>
      </c>
      <c r="D268" s="186">
        <v>85.2029</v>
      </c>
      <c r="E268" s="269">
        <f t="shared" si="15"/>
        <v>0.17029999999999745</v>
      </c>
      <c r="F268" s="229">
        <f t="shared" si="16"/>
        <v>472.7928928373056</v>
      </c>
      <c r="G268" s="269">
        <f t="shared" si="17"/>
        <v>360.19999999999993</v>
      </c>
      <c r="H268" s="178">
        <v>11</v>
      </c>
      <c r="I268" s="195">
        <v>724.05</v>
      </c>
      <c r="J268" s="195">
        <v>363.85</v>
      </c>
    </row>
    <row r="269" spans="1:10" ht="23.25">
      <c r="A269" s="176"/>
      <c r="B269" s="178">
        <v>33</v>
      </c>
      <c r="C269" s="186">
        <v>86.0145</v>
      </c>
      <c r="D269" s="186">
        <v>86.1481</v>
      </c>
      <c r="E269" s="269">
        <f t="shared" si="15"/>
        <v>0.13360000000000127</v>
      </c>
      <c r="F269" s="229">
        <f t="shared" si="16"/>
        <v>449.7407931057743</v>
      </c>
      <c r="G269" s="269">
        <f t="shared" si="17"/>
        <v>297.05999999999995</v>
      </c>
      <c r="H269" s="178">
        <v>12</v>
      </c>
      <c r="I269" s="195">
        <v>843.67</v>
      </c>
      <c r="J269" s="195">
        <v>546.61</v>
      </c>
    </row>
    <row r="270" spans="1:10" ht="23.25">
      <c r="A270" s="176">
        <v>22060</v>
      </c>
      <c r="B270" s="178">
        <v>34</v>
      </c>
      <c r="C270" s="186">
        <v>83.7385</v>
      </c>
      <c r="D270" s="186">
        <v>83.773</v>
      </c>
      <c r="E270" s="269">
        <f t="shared" si="15"/>
        <v>0.0344999999999942</v>
      </c>
      <c r="F270" s="229">
        <f t="shared" si="16"/>
        <v>111.81332036945132</v>
      </c>
      <c r="G270" s="269">
        <f t="shared" si="17"/>
        <v>308.54999999999995</v>
      </c>
      <c r="H270" s="178">
        <v>13</v>
      </c>
      <c r="I270" s="195">
        <v>806.29</v>
      </c>
      <c r="J270" s="195">
        <v>497.74</v>
      </c>
    </row>
    <row r="271" spans="1:10" ht="23.25">
      <c r="A271" s="176"/>
      <c r="B271" s="178">
        <v>35</v>
      </c>
      <c r="C271" s="186">
        <v>85.0345</v>
      </c>
      <c r="D271" s="186">
        <v>85.072</v>
      </c>
      <c r="E271" s="269">
        <f t="shared" si="15"/>
        <v>0.037500000000008527</v>
      </c>
      <c r="F271" s="229">
        <f t="shared" si="16"/>
        <v>101.85512127552087</v>
      </c>
      <c r="G271" s="269">
        <f t="shared" si="17"/>
        <v>368.1700000000001</v>
      </c>
      <c r="H271" s="178">
        <v>14</v>
      </c>
      <c r="I271" s="195">
        <v>714.95</v>
      </c>
      <c r="J271" s="195">
        <v>346.78</v>
      </c>
    </row>
    <row r="272" spans="1:10" ht="23.25">
      <c r="A272" s="176"/>
      <c r="B272" s="178">
        <v>36</v>
      </c>
      <c r="C272" s="186">
        <v>84.592</v>
      </c>
      <c r="D272" s="186">
        <v>84.624</v>
      </c>
      <c r="E272" s="269">
        <f t="shared" si="15"/>
        <v>0.031999999999996476</v>
      </c>
      <c r="F272" s="229">
        <f t="shared" si="16"/>
        <v>85.55692208971838</v>
      </c>
      <c r="G272" s="269">
        <f t="shared" si="17"/>
        <v>374.02000000000004</v>
      </c>
      <c r="H272" s="178">
        <v>15</v>
      </c>
      <c r="I272" s="195">
        <v>673.6</v>
      </c>
      <c r="J272" s="195">
        <v>299.58</v>
      </c>
    </row>
    <row r="273" spans="1:10" ht="23.25">
      <c r="A273" s="176">
        <v>22080</v>
      </c>
      <c r="B273" s="178">
        <v>16</v>
      </c>
      <c r="C273" s="186">
        <v>86.146</v>
      </c>
      <c r="D273" s="186">
        <v>86.1632</v>
      </c>
      <c r="E273" s="269">
        <f t="shared" si="15"/>
        <v>0.017200000000002547</v>
      </c>
      <c r="F273" s="229">
        <f t="shared" si="16"/>
        <v>60.97560975610658</v>
      </c>
      <c r="G273" s="269">
        <f t="shared" si="17"/>
        <v>282.08000000000004</v>
      </c>
      <c r="H273" s="178">
        <v>16</v>
      </c>
      <c r="I273" s="195">
        <v>819.47</v>
      </c>
      <c r="J273" s="195">
        <v>537.39</v>
      </c>
    </row>
    <row r="274" spans="1:10" ht="23.25">
      <c r="A274" s="176"/>
      <c r="B274" s="178">
        <v>17</v>
      </c>
      <c r="C274" s="186">
        <v>87.2237</v>
      </c>
      <c r="D274" s="186">
        <v>87.2431</v>
      </c>
      <c r="E274" s="269">
        <f t="shared" si="15"/>
        <v>0.019400000000004525</v>
      </c>
      <c r="F274" s="229">
        <f t="shared" si="16"/>
        <v>66.08304663284575</v>
      </c>
      <c r="G274" s="269">
        <f t="shared" si="17"/>
        <v>293.57</v>
      </c>
      <c r="H274" s="178">
        <v>17</v>
      </c>
      <c r="I274" s="195">
        <v>796.63</v>
      </c>
      <c r="J274" s="195">
        <v>503.06</v>
      </c>
    </row>
    <row r="275" spans="1:10" ht="23.25">
      <c r="A275" s="176"/>
      <c r="B275" s="178">
        <v>18</v>
      </c>
      <c r="C275" s="186">
        <v>85.1455</v>
      </c>
      <c r="D275" s="186">
        <v>85.162</v>
      </c>
      <c r="E275" s="269">
        <f t="shared" si="15"/>
        <v>0.01650000000000773</v>
      </c>
      <c r="F275" s="229">
        <f t="shared" si="16"/>
        <v>54.98533724342754</v>
      </c>
      <c r="G275" s="269">
        <f t="shared" si="17"/>
        <v>300.0799999999999</v>
      </c>
      <c r="H275" s="178">
        <v>18</v>
      </c>
      <c r="I275" s="195">
        <v>852.54</v>
      </c>
      <c r="J275" s="195">
        <v>552.46</v>
      </c>
    </row>
    <row r="276" spans="1:10" ht="23.25">
      <c r="A276" s="176">
        <v>22090</v>
      </c>
      <c r="B276" s="178">
        <v>19</v>
      </c>
      <c r="C276" s="186">
        <v>88.964</v>
      </c>
      <c r="D276" s="186">
        <v>88.9759</v>
      </c>
      <c r="E276" s="269">
        <f t="shared" si="15"/>
        <v>0.011899999999997135</v>
      </c>
      <c r="F276" s="229">
        <f t="shared" si="16"/>
        <v>38.64765678281685</v>
      </c>
      <c r="G276" s="269">
        <f t="shared" si="17"/>
        <v>307.90999999999997</v>
      </c>
      <c r="H276" s="178">
        <v>19</v>
      </c>
      <c r="I276" s="195">
        <v>838.53</v>
      </c>
      <c r="J276" s="195">
        <v>530.62</v>
      </c>
    </row>
    <row r="277" spans="1:10" ht="23.25">
      <c r="A277" s="176"/>
      <c r="B277" s="178">
        <v>20</v>
      </c>
      <c r="C277" s="186">
        <v>84.672</v>
      </c>
      <c r="D277" s="186">
        <v>84.6827</v>
      </c>
      <c r="E277" s="269">
        <f t="shared" si="15"/>
        <v>0.010699999999999932</v>
      </c>
      <c r="F277" s="229">
        <f t="shared" si="16"/>
        <v>36.25766663278076</v>
      </c>
      <c r="G277" s="269">
        <f t="shared" si="17"/>
        <v>295.11</v>
      </c>
      <c r="H277" s="178">
        <v>20</v>
      </c>
      <c r="I277" s="195">
        <v>851.35</v>
      </c>
      <c r="J277" s="195">
        <v>556.24</v>
      </c>
    </row>
    <row r="278" spans="1:10" ht="23.25">
      <c r="A278" s="176"/>
      <c r="B278" s="178">
        <v>21</v>
      </c>
      <c r="C278" s="186">
        <v>86.37</v>
      </c>
      <c r="D278" s="186">
        <v>86.3786</v>
      </c>
      <c r="E278" s="269">
        <f t="shared" si="15"/>
        <v>0.008600000000001273</v>
      </c>
      <c r="F278" s="229">
        <f t="shared" si="16"/>
        <v>23.93876130828469</v>
      </c>
      <c r="G278" s="269">
        <f t="shared" si="17"/>
        <v>359.24999999999994</v>
      </c>
      <c r="H278" s="178">
        <v>21</v>
      </c>
      <c r="I278" s="195">
        <v>729.56</v>
      </c>
      <c r="J278" s="195">
        <v>370.31</v>
      </c>
    </row>
    <row r="279" spans="1:10" ht="23.25">
      <c r="A279" s="176">
        <v>22095</v>
      </c>
      <c r="B279" s="178">
        <v>22</v>
      </c>
      <c r="C279" s="186">
        <v>85.1326</v>
      </c>
      <c r="D279" s="186">
        <v>85.1627</v>
      </c>
      <c r="E279" s="269">
        <f t="shared" si="15"/>
        <v>0.030100000000004457</v>
      </c>
      <c r="F279" s="229">
        <f t="shared" si="16"/>
        <v>101.78203090658526</v>
      </c>
      <c r="G279" s="269">
        <f t="shared" si="17"/>
        <v>295.72999999999996</v>
      </c>
      <c r="H279" s="178">
        <v>22</v>
      </c>
      <c r="I279" s="195">
        <v>779.79</v>
      </c>
      <c r="J279" s="195">
        <v>484.06</v>
      </c>
    </row>
    <row r="280" spans="1:10" ht="23.25">
      <c r="A280" s="176"/>
      <c r="B280" s="178">
        <v>23</v>
      </c>
      <c r="C280" s="186">
        <v>87.7097</v>
      </c>
      <c r="D280" s="186">
        <v>87.7438</v>
      </c>
      <c r="E280" s="269">
        <f t="shared" si="15"/>
        <v>0.034099999999995134</v>
      </c>
      <c r="F280" s="229">
        <f t="shared" si="16"/>
        <v>107.77496839442205</v>
      </c>
      <c r="G280" s="269">
        <f t="shared" si="17"/>
        <v>316.4</v>
      </c>
      <c r="H280" s="178">
        <v>23</v>
      </c>
      <c r="I280" s="195">
        <v>856.54</v>
      </c>
      <c r="J280" s="195">
        <v>540.14</v>
      </c>
    </row>
    <row r="281" spans="1:10" ht="23.25">
      <c r="A281" s="176"/>
      <c r="B281" s="178">
        <v>24</v>
      </c>
      <c r="C281" s="186">
        <v>88.0556</v>
      </c>
      <c r="D281" s="186">
        <v>88.0828</v>
      </c>
      <c r="E281" s="269">
        <f t="shared" si="15"/>
        <v>0.027200000000007662</v>
      </c>
      <c r="F281" s="229">
        <f t="shared" si="16"/>
        <v>87.82692928643093</v>
      </c>
      <c r="G281" s="269">
        <f t="shared" si="17"/>
        <v>309.70000000000005</v>
      </c>
      <c r="H281" s="178">
        <v>24</v>
      </c>
      <c r="I281" s="195">
        <v>824.74</v>
      </c>
      <c r="J281" s="195">
        <v>515.04</v>
      </c>
    </row>
    <row r="282" spans="1:10" ht="23.25">
      <c r="A282" s="176">
        <v>22100</v>
      </c>
      <c r="B282" s="178">
        <v>19</v>
      </c>
      <c r="C282" s="186">
        <v>88.944</v>
      </c>
      <c r="D282" s="186">
        <v>88.9725</v>
      </c>
      <c r="E282" s="269">
        <f t="shared" si="15"/>
        <v>0.028499999999993975</v>
      </c>
      <c r="F282" s="229">
        <f t="shared" si="16"/>
        <v>82.56322604940462</v>
      </c>
      <c r="G282" s="269">
        <f t="shared" si="17"/>
        <v>345.18999999999994</v>
      </c>
      <c r="H282" s="178">
        <v>25</v>
      </c>
      <c r="I282" s="195">
        <v>694.05</v>
      </c>
      <c r="J282" s="195">
        <v>348.86</v>
      </c>
    </row>
    <row r="283" spans="1:10" ht="23.25">
      <c r="A283" s="176"/>
      <c r="B283" s="178">
        <v>20</v>
      </c>
      <c r="C283" s="186">
        <v>84.6224</v>
      </c>
      <c r="D283" s="186">
        <v>84.651</v>
      </c>
      <c r="E283" s="269">
        <f t="shared" si="15"/>
        <v>0.028599999999997294</v>
      </c>
      <c r="F283" s="229">
        <f t="shared" si="16"/>
        <v>80.60652180039258</v>
      </c>
      <c r="G283" s="269">
        <f t="shared" si="17"/>
        <v>354.81</v>
      </c>
      <c r="H283" s="178">
        <v>26</v>
      </c>
      <c r="I283" s="195">
        <v>702.02</v>
      </c>
      <c r="J283" s="195">
        <v>347.21</v>
      </c>
    </row>
    <row r="284" spans="1:10" ht="23.25">
      <c r="A284" s="176"/>
      <c r="B284" s="178">
        <v>21</v>
      </c>
      <c r="C284" s="186">
        <v>86.3697</v>
      </c>
      <c r="D284" s="186">
        <v>86.3965</v>
      </c>
      <c r="E284" s="269">
        <f t="shared" si="15"/>
        <v>0.026800000000008595</v>
      </c>
      <c r="F284" s="229">
        <f t="shared" si="16"/>
        <v>84.486617698082</v>
      </c>
      <c r="G284" s="269">
        <f t="shared" si="17"/>
        <v>317.21000000000004</v>
      </c>
      <c r="H284" s="178">
        <v>27</v>
      </c>
      <c r="I284" s="195">
        <v>845.14</v>
      </c>
      <c r="J284" s="195">
        <v>527.93</v>
      </c>
    </row>
    <row r="285" spans="1:10" ht="23.25">
      <c r="A285" s="176">
        <v>22113</v>
      </c>
      <c r="B285" s="178">
        <v>22</v>
      </c>
      <c r="C285" s="186">
        <v>85.1007</v>
      </c>
      <c r="D285" s="186">
        <v>85.119</v>
      </c>
      <c r="E285" s="269">
        <f t="shared" si="15"/>
        <v>0.01829999999999643</v>
      </c>
      <c r="F285" s="229">
        <f t="shared" si="16"/>
        <v>62.29999319124542</v>
      </c>
      <c r="G285" s="269">
        <f t="shared" si="17"/>
        <v>293.74</v>
      </c>
      <c r="H285" s="178">
        <v>28</v>
      </c>
      <c r="I285" s="195">
        <v>858.99</v>
      </c>
      <c r="J285" s="195">
        <v>565.25</v>
      </c>
    </row>
    <row r="286" spans="1:10" ht="23.25">
      <c r="A286" s="176"/>
      <c r="B286" s="178">
        <v>23</v>
      </c>
      <c r="C286" s="186">
        <v>87.6765</v>
      </c>
      <c r="D286" s="186">
        <v>87.6958</v>
      </c>
      <c r="E286" s="269">
        <f t="shared" si="15"/>
        <v>0.019300000000001205</v>
      </c>
      <c r="F286" s="229">
        <f t="shared" si="16"/>
        <v>60.34833182202308</v>
      </c>
      <c r="G286" s="269">
        <f t="shared" si="17"/>
        <v>319.81000000000006</v>
      </c>
      <c r="H286" s="178">
        <v>29</v>
      </c>
      <c r="I286" s="195">
        <v>839.46</v>
      </c>
      <c r="J286" s="195">
        <v>519.65</v>
      </c>
    </row>
    <row r="287" spans="1:10" ht="23.25">
      <c r="A287" s="176"/>
      <c r="B287" s="178">
        <v>24</v>
      </c>
      <c r="C287" s="186">
        <v>88.0765</v>
      </c>
      <c r="D287" s="186">
        <v>88.0925</v>
      </c>
      <c r="E287" s="269">
        <f t="shared" si="15"/>
        <v>0.016000000000005343</v>
      </c>
      <c r="F287" s="229">
        <f t="shared" si="16"/>
        <v>50.6553536377045</v>
      </c>
      <c r="G287" s="269">
        <f t="shared" si="17"/>
        <v>315.86</v>
      </c>
      <c r="H287" s="178">
        <v>30</v>
      </c>
      <c r="I287" s="195">
        <v>858.07</v>
      </c>
      <c r="J287" s="195">
        <v>542.21</v>
      </c>
    </row>
    <row r="288" spans="1:10" ht="23.25">
      <c r="A288" s="176">
        <v>22115</v>
      </c>
      <c r="B288" s="178">
        <v>25</v>
      </c>
      <c r="C288" s="186">
        <v>87.0396</v>
      </c>
      <c r="D288" s="186">
        <v>87.0916</v>
      </c>
      <c r="E288" s="269">
        <f t="shared" si="15"/>
        <v>0.05200000000000671</v>
      </c>
      <c r="F288" s="229">
        <f t="shared" si="16"/>
        <v>169.8902247778578</v>
      </c>
      <c r="G288" s="269">
        <f t="shared" si="17"/>
        <v>306.0799999999999</v>
      </c>
      <c r="H288" s="178">
        <v>31</v>
      </c>
      <c r="I288" s="195">
        <v>859.02</v>
      </c>
      <c r="J288" s="195">
        <v>552.94</v>
      </c>
    </row>
    <row r="289" spans="1:10" ht="23.25">
      <c r="A289" s="176"/>
      <c r="B289" s="178">
        <v>26</v>
      </c>
      <c r="C289" s="186">
        <v>85.7756</v>
      </c>
      <c r="D289" s="186">
        <v>85.8271</v>
      </c>
      <c r="E289" s="269">
        <f t="shared" si="15"/>
        <v>0.05150000000000432</v>
      </c>
      <c r="F289" s="229">
        <f t="shared" si="16"/>
        <v>163.49206349207722</v>
      </c>
      <c r="G289" s="269">
        <f t="shared" si="17"/>
        <v>315</v>
      </c>
      <c r="H289" s="178">
        <v>32</v>
      </c>
      <c r="I289" s="195">
        <v>873.77</v>
      </c>
      <c r="J289" s="195">
        <v>558.77</v>
      </c>
    </row>
    <row r="290" spans="1:10" ht="23.25">
      <c r="A290" s="176"/>
      <c r="B290" s="178">
        <v>27</v>
      </c>
      <c r="C290" s="186">
        <v>86.2994</v>
      </c>
      <c r="D290" s="186">
        <v>86.3605</v>
      </c>
      <c r="E290" s="269">
        <f t="shared" si="15"/>
        <v>0.06109999999999616</v>
      </c>
      <c r="F290" s="229">
        <f t="shared" si="16"/>
        <v>166.85327289111163</v>
      </c>
      <c r="G290" s="269">
        <f t="shared" si="17"/>
        <v>366.18999999999994</v>
      </c>
      <c r="H290" s="178">
        <v>33</v>
      </c>
      <c r="I290" s="195">
        <v>724.3</v>
      </c>
      <c r="J290" s="195">
        <v>358.11</v>
      </c>
    </row>
    <row r="291" spans="1:10" ht="23.25">
      <c r="A291" s="176">
        <v>22135</v>
      </c>
      <c r="B291" s="178">
        <v>28</v>
      </c>
      <c r="C291" s="186">
        <v>87.2583</v>
      </c>
      <c r="D291" s="186">
        <v>87.2767</v>
      </c>
      <c r="E291" s="269">
        <f t="shared" si="15"/>
        <v>0.01839999999999975</v>
      </c>
      <c r="F291" s="229">
        <f t="shared" si="16"/>
        <v>49.672002807547315</v>
      </c>
      <c r="G291" s="269">
        <f t="shared" si="17"/>
        <v>370.42999999999995</v>
      </c>
      <c r="H291" s="178">
        <v>34</v>
      </c>
      <c r="I291" s="195">
        <v>739.9</v>
      </c>
      <c r="J291" s="195">
        <v>369.47</v>
      </c>
    </row>
    <row r="292" spans="1:10" ht="23.25">
      <c r="A292" s="176"/>
      <c r="B292" s="178">
        <v>29</v>
      </c>
      <c r="C292" s="186">
        <v>85.2931</v>
      </c>
      <c r="D292" s="186">
        <v>85.3025</v>
      </c>
      <c r="E292" s="269">
        <f t="shared" si="15"/>
        <v>0.009399999999999409</v>
      </c>
      <c r="F292" s="229">
        <f t="shared" si="16"/>
        <v>31.77608004867626</v>
      </c>
      <c r="G292" s="269">
        <f t="shared" si="17"/>
        <v>295.81999999999994</v>
      </c>
      <c r="H292" s="178">
        <v>35</v>
      </c>
      <c r="I292" s="195">
        <v>796.31</v>
      </c>
      <c r="J292" s="195">
        <v>500.49</v>
      </c>
    </row>
    <row r="293" spans="1:10" ht="23.25">
      <c r="A293" s="176"/>
      <c r="B293" s="178">
        <v>30</v>
      </c>
      <c r="C293" s="186">
        <v>85.0134</v>
      </c>
      <c r="D293" s="186">
        <v>85.022</v>
      </c>
      <c r="E293" s="269">
        <f t="shared" si="15"/>
        <v>0.008600000000001273</v>
      </c>
      <c r="F293" s="229">
        <f t="shared" si="16"/>
        <v>25.20220372758549</v>
      </c>
      <c r="G293" s="269">
        <f t="shared" si="17"/>
        <v>341.24</v>
      </c>
      <c r="H293" s="178">
        <v>36</v>
      </c>
      <c r="I293" s="195">
        <v>665.37</v>
      </c>
      <c r="J293" s="195">
        <v>324.13</v>
      </c>
    </row>
    <row r="294" spans="1:10" ht="23.25">
      <c r="A294" s="176">
        <v>22145</v>
      </c>
      <c r="B294" s="178">
        <v>31</v>
      </c>
      <c r="C294" s="186">
        <v>84.9221</v>
      </c>
      <c r="D294" s="186">
        <v>84.9285</v>
      </c>
      <c r="E294" s="269">
        <f t="shared" si="15"/>
        <v>0.006399999999999295</v>
      </c>
      <c r="F294" s="229">
        <f t="shared" si="16"/>
        <v>20.219891318081938</v>
      </c>
      <c r="G294" s="269">
        <f t="shared" si="17"/>
        <v>316.52</v>
      </c>
      <c r="H294" s="178">
        <v>37</v>
      </c>
      <c r="I294" s="195">
        <v>856.93</v>
      </c>
      <c r="J294" s="195">
        <v>540.41</v>
      </c>
    </row>
    <row r="295" spans="1:10" ht="23.25">
      <c r="A295" s="176"/>
      <c r="B295" s="178">
        <v>32</v>
      </c>
      <c r="C295" s="186">
        <v>85.0704</v>
      </c>
      <c r="D295" s="186">
        <v>85.0731</v>
      </c>
      <c r="E295" s="269">
        <f t="shared" si="15"/>
        <v>0.0026999999999901547</v>
      </c>
      <c r="F295" s="229">
        <f t="shared" si="16"/>
        <v>7.762859032201935</v>
      </c>
      <c r="G295" s="269">
        <f t="shared" si="17"/>
        <v>347.80999999999995</v>
      </c>
      <c r="H295" s="178">
        <v>38</v>
      </c>
      <c r="I295" s="195">
        <v>731.56</v>
      </c>
      <c r="J295" s="195">
        <v>383.75</v>
      </c>
    </row>
    <row r="296" spans="1:10" ht="23.25">
      <c r="A296" s="176"/>
      <c r="B296" s="178">
        <v>33</v>
      </c>
      <c r="C296" s="186">
        <v>86.0326</v>
      </c>
      <c r="D296" s="186">
        <v>86.0353</v>
      </c>
      <c r="E296" s="269">
        <f t="shared" si="15"/>
        <v>0.0027000000000043656</v>
      </c>
      <c r="F296" s="229">
        <f t="shared" si="16"/>
        <v>9.77552498191298</v>
      </c>
      <c r="G296" s="269">
        <f t="shared" si="17"/>
        <v>276.20000000000005</v>
      </c>
      <c r="H296" s="178">
        <v>39</v>
      </c>
      <c r="I296" s="195">
        <v>822.83</v>
      </c>
      <c r="J296" s="195">
        <v>546.63</v>
      </c>
    </row>
    <row r="297" spans="1:10" ht="23.25">
      <c r="A297" s="176">
        <v>22147</v>
      </c>
      <c r="B297" s="178">
        <v>34</v>
      </c>
      <c r="C297" s="186">
        <v>83.7851</v>
      </c>
      <c r="D297" s="186">
        <v>83.8306</v>
      </c>
      <c r="E297" s="269">
        <f t="shared" si="15"/>
        <v>0.04550000000000409</v>
      </c>
      <c r="F297" s="229">
        <f t="shared" si="16"/>
        <v>138.32730368164684</v>
      </c>
      <c r="G297" s="269">
        <f t="shared" si="17"/>
        <v>328.92999999999995</v>
      </c>
      <c r="H297" s="178">
        <v>40</v>
      </c>
      <c r="I297" s="195">
        <v>841.8</v>
      </c>
      <c r="J297" s="195">
        <v>512.87</v>
      </c>
    </row>
    <row r="298" spans="1:10" ht="23.25">
      <c r="A298" s="176"/>
      <c r="B298" s="178">
        <v>35</v>
      </c>
      <c r="C298" s="186">
        <v>85.0697</v>
      </c>
      <c r="D298" s="186">
        <v>85.1045</v>
      </c>
      <c r="E298" s="269">
        <f t="shared" si="15"/>
        <v>0.03480000000000416</v>
      </c>
      <c r="F298" s="229">
        <f t="shared" si="16"/>
        <v>117.187500000014</v>
      </c>
      <c r="G298" s="269">
        <f t="shared" si="17"/>
        <v>296.96000000000004</v>
      </c>
      <c r="H298" s="178">
        <v>41</v>
      </c>
      <c r="I298" s="195">
        <v>848.98</v>
      </c>
      <c r="J298" s="195">
        <v>552.02</v>
      </c>
    </row>
    <row r="299" spans="1:10" ht="23.25">
      <c r="A299" s="176"/>
      <c r="B299" s="178">
        <v>36</v>
      </c>
      <c r="C299" s="186">
        <v>84.6228</v>
      </c>
      <c r="D299" s="186">
        <v>84.6508</v>
      </c>
      <c r="E299" s="269">
        <f t="shared" si="15"/>
        <v>0.028000000000005798</v>
      </c>
      <c r="F299" s="229">
        <f t="shared" si="16"/>
        <v>94.39050701188579</v>
      </c>
      <c r="G299" s="269">
        <f t="shared" si="17"/>
        <v>296.64</v>
      </c>
      <c r="H299" s="178">
        <v>42</v>
      </c>
      <c r="I299" s="195">
        <v>845.38</v>
      </c>
      <c r="J299" s="195">
        <v>548.74</v>
      </c>
    </row>
    <row r="300" spans="1:10" ht="23.25">
      <c r="A300" s="176">
        <v>22167</v>
      </c>
      <c r="B300" s="178">
        <v>31</v>
      </c>
      <c r="C300" s="186">
        <v>84.9549</v>
      </c>
      <c r="D300" s="186">
        <v>85.0443</v>
      </c>
      <c r="E300" s="269">
        <f t="shared" si="15"/>
        <v>0.08940000000001191</v>
      </c>
      <c r="F300" s="229">
        <f t="shared" si="16"/>
        <v>326.2654647641032</v>
      </c>
      <c r="G300" s="269">
        <f t="shared" si="17"/>
        <v>274.01</v>
      </c>
      <c r="H300" s="178">
        <v>43</v>
      </c>
      <c r="I300" s="195">
        <v>808.95</v>
      </c>
      <c r="J300" s="195">
        <v>534.94</v>
      </c>
    </row>
    <row r="301" spans="1:10" ht="23.25">
      <c r="A301" s="176"/>
      <c r="B301" s="178">
        <v>32</v>
      </c>
      <c r="C301" s="186">
        <v>85.0566</v>
      </c>
      <c r="D301" s="186">
        <v>85.1486</v>
      </c>
      <c r="E301" s="269">
        <f t="shared" si="15"/>
        <v>0.09199999999999875</v>
      </c>
      <c r="F301" s="229">
        <f t="shared" si="16"/>
        <v>308.3006601655398</v>
      </c>
      <c r="G301" s="269">
        <f t="shared" si="17"/>
        <v>298.4100000000001</v>
      </c>
      <c r="H301" s="178">
        <v>44</v>
      </c>
      <c r="I301" s="195">
        <v>849.83</v>
      </c>
      <c r="J301" s="195">
        <v>551.42</v>
      </c>
    </row>
    <row r="302" spans="1:10" ht="23.25">
      <c r="A302" s="176"/>
      <c r="B302" s="178">
        <v>33</v>
      </c>
      <c r="C302" s="186">
        <v>86.0472</v>
      </c>
      <c r="D302" s="186">
        <v>86.134</v>
      </c>
      <c r="E302" s="269">
        <f t="shared" si="15"/>
        <v>0.08679999999999666</v>
      </c>
      <c r="F302" s="229">
        <f t="shared" si="16"/>
        <v>312.4100201554731</v>
      </c>
      <c r="G302" s="269">
        <f t="shared" si="17"/>
        <v>277.84000000000003</v>
      </c>
      <c r="H302" s="178">
        <v>45</v>
      </c>
      <c r="I302" s="195">
        <v>844.4</v>
      </c>
      <c r="J302" s="195">
        <v>566.56</v>
      </c>
    </row>
    <row r="303" spans="1:10" ht="23.25">
      <c r="A303" s="176">
        <v>22170</v>
      </c>
      <c r="B303" s="178">
        <v>34</v>
      </c>
      <c r="C303" s="186">
        <v>83.8024</v>
      </c>
      <c r="D303" s="186">
        <v>83.8282</v>
      </c>
      <c r="E303" s="269">
        <f t="shared" si="15"/>
        <v>0.02579999999998961</v>
      </c>
      <c r="F303" s="229">
        <f t="shared" si="16"/>
        <v>87.4991521399634</v>
      </c>
      <c r="G303" s="269">
        <f t="shared" si="17"/>
        <v>294.86</v>
      </c>
      <c r="H303" s="178">
        <v>46</v>
      </c>
      <c r="I303" s="195">
        <v>822.74</v>
      </c>
      <c r="J303" s="195">
        <v>527.88</v>
      </c>
    </row>
    <row r="304" spans="1:10" ht="23.25">
      <c r="A304" s="176"/>
      <c r="B304" s="178">
        <v>35</v>
      </c>
      <c r="C304" s="186">
        <v>85.094</v>
      </c>
      <c r="D304" s="186">
        <v>85.12</v>
      </c>
      <c r="E304" s="269">
        <f t="shared" si="15"/>
        <v>0.02600000000001046</v>
      </c>
      <c r="F304" s="229">
        <f t="shared" si="16"/>
        <v>88.77659029607149</v>
      </c>
      <c r="G304" s="269">
        <f t="shared" si="17"/>
        <v>292.87</v>
      </c>
      <c r="H304" s="178">
        <v>47</v>
      </c>
      <c r="I304" s="195">
        <v>812.62</v>
      </c>
      <c r="J304" s="195">
        <v>519.75</v>
      </c>
    </row>
    <row r="305" spans="1:10" ht="23.25">
      <c r="A305" s="176"/>
      <c r="B305" s="178">
        <v>36</v>
      </c>
      <c r="C305" s="186">
        <v>84.6159</v>
      </c>
      <c r="D305" s="186">
        <v>84.6425</v>
      </c>
      <c r="E305" s="269">
        <f t="shared" si="15"/>
        <v>0.026600000000001955</v>
      </c>
      <c r="F305" s="229">
        <f t="shared" si="16"/>
        <v>87.10173876028016</v>
      </c>
      <c r="G305" s="269">
        <f t="shared" si="17"/>
        <v>305.39</v>
      </c>
      <c r="H305" s="178">
        <v>48</v>
      </c>
      <c r="I305" s="195">
        <v>823.71</v>
      </c>
      <c r="J305" s="195">
        <v>518.32</v>
      </c>
    </row>
    <row r="306" spans="1:10" ht="23.25">
      <c r="A306" s="176">
        <v>22179</v>
      </c>
      <c r="B306" s="178">
        <v>1</v>
      </c>
      <c r="C306" s="186">
        <v>85.3916</v>
      </c>
      <c r="D306" s="186">
        <v>85.3966</v>
      </c>
      <c r="E306" s="269">
        <f t="shared" si="15"/>
        <v>0.005000000000009663</v>
      </c>
      <c r="F306" s="229">
        <f t="shared" si="16"/>
        <v>15.97086913472918</v>
      </c>
      <c r="G306" s="269">
        <f t="shared" si="17"/>
        <v>313.06999999999994</v>
      </c>
      <c r="H306" s="178">
        <v>49</v>
      </c>
      <c r="I306" s="195">
        <v>858.53</v>
      </c>
      <c r="J306" s="195">
        <v>545.46</v>
      </c>
    </row>
    <row r="307" spans="1:10" ht="23.25">
      <c r="A307" s="176"/>
      <c r="B307" s="178">
        <v>2</v>
      </c>
      <c r="C307" s="186">
        <v>87.4359</v>
      </c>
      <c r="D307" s="186">
        <v>87.4433</v>
      </c>
      <c r="E307" s="269">
        <f t="shared" si="15"/>
        <v>0.007399999999989859</v>
      </c>
      <c r="F307" s="229">
        <f t="shared" si="16"/>
        <v>23.806459915036218</v>
      </c>
      <c r="G307" s="269">
        <f t="shared" si="17"/>
        <v>310.84000000000003</v>
      </c>
      <c r="H307" s="178">
        <v>50</v>
      </c>
      <c r="I307" s="195">
        <v>754.72</v>
      </c>
      <c r="J307" s="195">
        <v>443.88</v>
      </c>
    </row>
    <row r="308" spans="1:10" ht="23.25">
      <c r="A308" s="176"/>
      <c r="B308" s="178">
        <v>3</v>
      </c>
      <c r="C308" s="186">
        <v>85.875</v>
      </c>
      <c r="D308" s="186">
        <v>85.8812</v>
      </c>
      <c r="E308" s="269">
        <f t="shared" si="15"/>
        <v>0.006200000000006867</v>
      </c>
      <c r="F308" s="229">
        <f t="shared" si="16"/>
        <v>22.76482467415776</v>
      </c>
      <c r="G308" s="269">
        <f t="shared" si="17"/>
        <v>272.35</v>
      </c>
      <c r="H308" s="178">
        <v>51</v>
      </c>
      <c r="I308" s="195">
        <v>814.41</v>
      </c>
      <c r="J308" s="195">
        <v>542.06</v>
      </c>
    </row>
    <row r="309" spans="1:10" ht="23.25">
      <c r="A309" s="176">
        <v>22200</v>
      </c>
      <c r="B309" s="178">
        <v>1</v>
      </c>
      <c r="C309" s="186">
        <v>85.4597</v>
      </c>
      <c r="D309" s="186">
        <v>85.4903</v>
      </c>
      <c r="E309" s="269">
        <f t="shared" si="15"/>
        <v>0.030600000000006844</v>
      </c>
      <c r="F309" s="229">
        <f t="shared" si="16"/>
        <v>95.1699685877114</v>
      </c>
      <c r="G309" s="269">
        <f t="shared" si="17"/>
        <v>321.53</v>
      </c>
      <c r="H309" s="178">
        <v>52</v>
      </c>
      <c r="I309" s="195">
        <v>830.38</v>
      </c>
      <c r="J309" s="195">
        <v>508.85</v>
      </c>
    </row>
    <row r="310" spans="1:10" ht="23.25">
      <c r="A310" s="176"/>
      <c r="B310" s="178">
        <v>2</v>
      </c>
      <c r="C310" s="186">
        <v>87.537</v>
      </c>
      <c r="D310" s="186">
        <v>87.5657</v>
      </c>
      <c r="E310" s="269">
        <f t="shared" si="15"/>
        <v>0.028700000000000614</v>
      </c>
      <c r="F310" s="229">
        <f t="shared" si="16"/>
        <v>98.41912142930838</v>
      </c>
      <c r="G310" s="269">
        <f t="shared" si="17"/>
        <v>291.61</v>
      </c>
      <c r="H310" s="178">
        <v>53</v>
      </c>
      <c r="I310" s="195">
        <v>832.86</v>
      </c>
      <c r="J310" s="195">
        <v>541.25</v>
      </c>
    </row>
    <row r="311" spans="1:10" ht="23.25">
      <c r="A311" s="176"/>
      <c r="B311" s="178">
        <v>3</v>
      </c>
      <c r="C311" s="186">
        <v>85.9084</v>
      </c>
      <c r="D311" s="186">
        <v>85.934</v>
      </c>
      <c r="E311" s="269">
        <f t="shared" si="15"/>
        <v>0.02559999999999718</v>
      </c>
      <c r="F311" s="229">
        <f t="shared" si="16"/>
        <v>84.75417977155165</v>
      </c>
      <c r="G311" s="269">
        <f t="shared" si="17"/>
        <v>302.05000000000007</v>
      </c>
      <c r="H311" s="178">
        <v>54</v>
      </c>
      <c r="I311" s="195">
        <v>835.48</v>
      </c>
      <c r="J311" s="195">
        <v>533.43</v>
      </c>
    </row>
    <row r="312" spans="1:10" ht="23.25">
      <c r="A312" s="176">
        <v>22205</v>
      </c>
      <c r="B312" s="178">
        <v>4</v>
      </c>
      <c r="C312" s="186">
        <v>85.0458</v>
      </c>
      <c r="D312" s="186">
        <v>85.1412</v>
      </c>
      <c r="E312" s="269">
        <f t="shared" si="15"/>
        <v>0.09539999999999793</v>
      </c>
      <c r="F312" s="229">
        <f t="shared" si="16"/>
        <v>332.2768276966944</v>
      </c>
      <c r="G312" s="269">
        <f t="shared" si="17"/>
        <v>287.11</v>
      </c>
      <c r="H312" s="178">
        <v>55</v>
      </c>
      <c r="I312" s="195">
        <v>844.39</v>
      </c>
      <c r="J312" s="195">
        <v>557.28</v>
      </c>
    </row>
    <row r="313" spans="2:10" ht="23.25">
      <c r="B313" s="178">
        <v>5</v>
      </c>
      <c r="C313" s="186">
        <v>85.12</v>
      </c>
      <c r="D313" s="186">
        <v>85.22441</v>
      </c>
      <c r="E313" s="269">
        <f t="shared" si="15"/>
        <v>0.10441000000000145</v>
      </c>
      <c r="F313" s="229">
        <f t="shared" si="16"/>
        <v>354.5090316447149</v>
      </c>
      <c r="G313" s="269">
        <f t="shared" si="17"/>
        <v>294.52</v>
      </c>
      <c r="H313" s="178">
        <v>56</v>
      </c>
      <c r="I313" s="195">
        <v>824.28</v>
      </c>
      <c r="J313" s="195">
        <v>529.76</v>
      </c>
    </row>
    <row r="314" spans="1:10" ht="23.25">
      <c r="A314" s="176"/>
      <c r="B314" s="178">
        <v>6</v>
      </c>
      <c r="C314" s="186">
        <v>87.4014</v>
      </c>
      <c r="D314" s="186">
        <v>87.5054</v>
      </c>
      <c r="E314" s="269">
        <f t="shared" si="15"/>
        <v>0.1039999999999992</v>
      </c>
      <c r="F314" s="229">
        <f t="shared" si="16"/>
        <v>330.5154770228158</v>
      </c>
      <c r="G314" s="269">
        <f t="shared" si="17"/>
        <v>314.65999999999997</v>
      </c>
      <c r="H314" s="178">
        <v>57</v>
      </c>
      <c r="I314" s="195">
        <v>837.36</v>
      </c>
      <c r="J314" s="195">
        <v>522.7</v>
      </c>
    </row>
    <row r="315" spans="1:10" ht="23.25">
      <c r="A315" s="176">
        <v>22214</v>
      </c>
      <c r="B315" s="178">
        <v>7</v>
      </c>
      <c r="C315" s="186">
        <v>86.4752</v>
      </c>
      <c r="D315" s="186">
        <v>86.495</v>
      </c>
      <c r="E315" s="269">
        <f t="shared" si="15"/>
        <v>0.019800000000003593</v>
      </c>
      <c r="F315" s="229">
        <f t="shared" si="16"/>
        <v>73.59226909497713</v>
      </c>
      <c r="G315" s="269">
        <f t="shared" si="17"/>
        <v>269.04999999999995</v>
      </c>
      <c r="H315" s="178">
        <v>58</v>
      </c>
      <c r="I315" s="195">
        <v>784.03</v>
      </c>
      <c r="J315" s="195">
        <v>514.98</v>
      </c>
    </row>
    <row r="316" spans="1:10" ht="23.25">
      <c r="A316" s="176"/>
      <c r="B316" s="178">
        <v>8</v>
      </c>
      <c r="C316" s="186">
        <v>84.803</v>
      </c>
      <c r="D316" s="186">
        <v>84.8268</v>
      </c>
      <c r="E316" s="269">
        <f t="shared" si="15"/>
        <v>0.02380000000000848</v>
      </c>
      <c r="F316" s="229">
        <f t="shared" si="16"/>
        <v>70.28527553011777</v>
      </c>
      <c r="G316" s="269">
        <f t="shared" si="17"/>
        <v>338.62</v>
      </c>
      <c r="H316" s="178">
        <v>59</v>
      </c>
      <c r="I316" s="195">
        <v>894.89</v>
      </c>
      <c r="J316" s="195">
        <v>556.27</v>
      </c>
    </row>
    <row r="317" spans="1:10" ht="23.25">
      <c r="A317" s="176"/>
      <c r="B317" s="178">
        <v>9</v>
      </c>
      <c r="C317" s="186">
        <v>87.727</v>
      </c>
      <c r="D317" s="186">
        <v>87.7474</v>
      </c>
      <c r="E317" s="269">
        <f t="shared" si="15"/>
        <v>0.02039999999999509</v>
      </c>
      <c r="F317" s="229">
        <f t="shared" si="16"/>
        <v>80.89780703491729</v>
      </c>
      <c r="G317" s="269">
        <f t="shared" si="17"/>
        <v>252.16999999999996</v>
      </c>
      <c r="H317" s="178">
        <v>60</v>
      </c>
      <c r="I317" s="195">
        <v>793.02</v>
      </c>
      <c r="J317" s="195">
        <v>540.85</v>
      </c>
    </row>
    <row r="318" spans="1:10" ht="23.25">
      <c r="A318" s="176">
        <v>22227</v>
      </c>
      <c r="B318" s="178">
        <v>10</v>
      </c>
      <c r="C318" s="186">
        <v>85.0985</v>
      </c>
      <c r="D318" s="186">
        <v>85.1092</v>
      </c>
      <c r="E318" s="269">
        <f t="shared" si="15"/>
        <v>0.010699999999999932</v>
      </c>
      <c r="F318" s="229">
        <f t="shared" si="16"/>
        <v>38.1352911825502</v>
      </c>
      <c r="G318" s="269">
        <f t="shared" si="17"/>
        <v>280.5799999999999</v>
      </c>
      <c r="H318" s="178">
        <v>61</v>
      </c>
      <c r="I318" s="195">
        <v>811.9</v>
      </c>
      <c r="J318" s="195">
        <v>531.32</v>
      </c>
    </row>
    <row r="319" spans="1:10" ht="23.25">
      <c r="A319" s="176"/>
      <c r="B319" s="178">
        <v>11</v>
      </c>
      <c r="C319" s="186">
        <v>86.0904</v>
      </c>
      <c r="D319" s="186">
        <v>86.102</v>
      </c>
      <c r="E319" s="269">
        <f t="shared" si="15"/>
        <v>0.011600000000001387</v>
      </c>
      <c r="F319" s="229">
        <f t="shared" si="16"/>
        <v>35.73298832517446</v>
      </c>
      <c r="G319" s="269">
        <f t="shared" si="17"/>
        <v>324.63</v>
      </c>
      <c r="H319" s="178">
        <v>62</v>
      </c>
      <c r="I319" s="195">
        <v>814.41</v>
      </c>
      <c r="J319" s="195">
        <v>489.78</v>
      </c>
    </row>
    <row r="320" spans="1:10" ht="23.25">
      <c r="A320" s="176"/>
      <c r="B320" s="178">
        <v>12</v>
      </c>
      <c r="C320" s="186">
        <v>84.8667</v>
      </c>
      <c r="D320" s="186">
        <v>84.8825</v>
      </c>
      <c r="E320" s="269">
        <f t="shared" si="15"/>
        <v>0.015799999999998704</v>
      </c>
      <c r="F320" s="229">
        <f t="shared" si="16"/>
        <v>47.822270649834145</v>
      </c>
      <c r="G320" s="269">
        <f t="shared" si="17"/>
        <v>330.39000000000004</v>
      </c>
      <c r="H320" s="178">
        <v>63</v>
      </c>
      <c r="I320" s="195">
        <v>705.57</v>
      </c>
      <c r="J320" s="195">
        <v>375.18</v>
      </c>
    </row>
    <row r="321" spans="1:10" ht="23.25">
      <c r="A321" s="176">
        <v>22237</v>
      </c>
      <c r="B321" s="178">
        <v>13</v>
      </c>
      <c r="C321" s="186">
        <v>86.7802</v>
      </c>
      <c r="D321" s="186">
        <v>86.7935</v>
      </c>
      <c r="E321" s="269">
        <f t="shared" si="15"/>
        <v>0.013300000000000978</v>
      </c>
      <c r="F321" s="229">
        <f t="shared" si="16"/>
        <v>39.421423913690724</v>
      </c>
      <c r="G321" s="269">
        <f t="shared" si="17"/>
        <v>337.38000000000005</v>
      </c>
      <c r="H321" s="178">
        <v>64</v>
      </c>
      <c r="I321" s="195">
        <v>673.59</v>
      </c>
      <c r="J321" s="195">
        <v>336.21</v>
      </c>
    </row>
    <row r="322" spans="1:10" ht="23.25">
      <c r="A322" s="176"/>
      <c r="B322" s="178">
        <v>14</v>
      </c>
      <c r="C322" s="186">
        <v>85.9788</v>
      </c>
      <c r="D322" s="186">
        <v>85.9955</v>
      </c>
      <c r="E322" s="269">
        <f t="shared" si="15"/>
        <v>0.01670000000000016</v>
      </c>
      <c r="F322" s="229">
        <f t="shared" si="16"/>
        <v>49.546074882810665</v>
      </c>
      <c r="G322" s="269">
        <f t="shared" si="17"/>
        <v>337.05999999999995</v>
      </c>
      <c r="H322" s="178">
        <v>65</v>
      </c>
      <c r="I322" s="195">
        <v>663.42</v>
      </c>
      <c r="J322" s="195">
        <v>326.36</v>
      </c>
    </row>
    <row r="323" spans="1:10" ht="23.25">
      <c r="A323" s="176"/>
      <c r="B323" s="178">
        <v>15</v>
      </c>
      <c r="C323" s="186">
        <v>87.0409</v>
      </c>
      <c r="D323" s="186">
        <v>87.0603</v>
      </c>
      <c r="E323" s="269">
        <f t="shared" si="15"/>
        <v>0.019400000000004525</v>
      </c>
      <c r="F323" s="229">
        <f t="shared" si="16"/>
        <v>74.97874313984897</v>
      </c>
      <c r="G323" s="269">
        <f t="shared" si="17"/>
        <v>258.74</v>
      </c>
      <c r="H323" s="178">
        <v>66</v>
      </c>
      <c r="I323" s="195">
        <v>784.7</v>
      </c>
      <c r="J323" s="195">
        <v>525.96</v>
      </c>
    </row>
    <row r="324" spans="1:10" ht="23.25">
      <c r="A324" s="176">
        <v>22247</v>
      </c>
      <c r="B324" s="178">
        <v>16</v>
      </c>
      <c r="C324" s="186">
        <v>86.2805</v>
      </c>
      <c r="D324" s="186">
        <v>86.2923</v>
      </c>
      <c r="E324" s="269">
        <f t="shared" si="15"/>
        <v>0.011799999999993815</v>
      </c>
      <c r="F324" s="229">
        <f t="shared" si="16"/>
        <v>43.766922591869054</v>
      </c>
      <c r="G324" s="269">
        <f t="shared" si="17"/>
        <v>269.61</v>
      </c>
      <c r="H324" s="178">
        <v>67</v>
      </c>
      <c r="I324" s="195">
        <v>834.98</v>
      </c>
      <c r="J324" s="195">
        <v>565.37</v>
      </c>
    </row>
    <row r="325" spans="1:10" ht="23.25">
      <c r="A325" s="176"/>
      <c r="B325" s="178">
        <v>17</v>
      </c>
      <c r="C325" s="186">
        <v>87.277</v>
      </c>
      <c r="D325" s="186">
        <v>87.2895</v>
      </c>
      <c r="E325" s="269">
        <f t="shared" si="15"/>
        <v>0.012500000000002842</v>
      </c>
      <c r="F325" s="229">
        <f t="shared" si="16"/>
        <v>45.25378321628716</v>
      </c>
      <c r="G325" s="269">
        <f t="shared" si="17"/>
        <v>276.22</v>
      </c>
      <c r="H325" s="178">
        <v>68</v>
      </c>
      <c r="I325" s="195">
        <v>821.73</v>
      </c>
      <c r="J325" s="195">
        <v>545.51</v>
      </c>
    </row>
    <row r="326" spans="1:10" ht="23.25">
      <c r="A326" s="176"/>
      <c r="B326" s="178">
        <v>18</v>
      </c>
      <c r="C326" s="186">
        <v>85.1826</v>
      </c>
      <c r="D326" s="186">
        <v>85.195</v>
      </c>
      <c r="E326" s="269">
        <f t="shared" si="15"/>
        <v>0.012399999999999523</v>
      </c>
      <c r="F326" s="229">
        <f t="shared" si="16"/>
        <v>40.617118149954216</v>
      </c>
      <c r="G326" s="269">
        <f t="shared" si="17"/>
        <v>305.29</v>
      </c>
      <c r="H326" s="178">
        <v>69</v>
      </c>
      <c r="I326" s="195">
        <v>703.84</v>
      </c>
      <c r="J326" s="195">
        <v>398.55</v>
      </c>
    </row>
    <row r="327" spans="1:10" ht="23.25">
      <c r="A327" s="176">
        <v>22256</v>
      </c>
      <c r="B327" s="178">
        <v>28</v>
      </c>
      <c r="C327" s="186">
        <v>87.2115</v>
      </c>
      <c r="D327" s="186">
        <v>87.2224</v>
      </c>
      <c r="E327" s="269">
        <f t="shared" si="15"/>
        <v>0.01089999999999236</v>
      </c>
      <c r="F327" s="229">
        <f aca="true" t="shared" si="18" ref="F327:F362">((10^6)*E327/G327)</f>
        <v>40.90363254275129</v>
      </c>
      <c r="G327" s="269">
        <f t="shared" si="17"/>
        <v>266.4799999999999</v>
      </c>
      <c r="H327" s="178">
        <v>70</v>
      </c>
      <c r="I327" s="195">
        <v>825.18</v>
      </c>
      <c r="J327" s="195">
        <v>558.7</v>
      </c>
    </row>
    <row r="328" spans="1:10" ht="23.25">
      <c r="A328" s="176"/>
      <c r="B328" s="178">
        <v>29</v>
      </c>
      <c r="C328" s="186">
        <v>85.2374</v>
      </c>
      <c r="D328" s="186">
        <v>85.2497</v>
      </c>
      <c r="E328" s="269">
        <f t="shared" si="15"/>
        <v>0.012300000000010414</v>
      </c>
      <c r="F328" s="229">
        <f t="shared" si="18"/>
        <v>37.58364653041958</v>
      </c>
      <c r="G328" s="269">
        <f t="shared" si="17"/>
        <v>327.27</v>
      </c>
      <c r="H328" s="178">
        <v>71</v>
      </c>
      <c r="I328" s="195">
        <v>681.37</v>
      </c>
      <c r="J328" s="195">
        <v>354.1</v>
      </c>
    </row>
    <row r="329" spans="1:10" ht="23.25">
      <c r="A329" s="176"/>
      <c r="B329" s="178">
        <v>30</v>
      </c>
      <c r="C329" s="186">
        <v>84.9752</v>
      </c>
      <c r="D329" s="186">
        <v>84.9856</v>
      </c>
      <c r="E329" s="269">
        <f t="shared" si="15"/>
        <v>0.010400000000004184</v>
      </c>
      <c r="F329" s="229">
        <f t="shared" si="18"/>
        <v>39.901780233288</v>
      </c>
      <c r="G329" s="269">
        <f t="shared" si="17"/>
        <v>260.64</v>
      </c>
      <c r="H329" s="178">
        <v>72</v>
      </c>
      <c r="I329" s="195">
        <v>813.87</v>
      </c>
      <c r="J329" s="195">
        <v>553.23</v>
      </c>
    </row>
    <row r="330" spans="1:10" ht="23.25">
      <c r="A330" s="176">
        <v>22268</v>
      </c>
      <c r="B330" s="178">
        <v>31</v>
      </c>
      <c r="C330" s="186">
        <v>84.8367</v>
      </c>
      <c r="D330" s="186">
        <v>84.8509</v>
      </c>
      <c r="E330" s="269">
        <f t="shared" si="15"/>
        <v>0.014200000000002433</v>
      </c>
      <c r="F330" s="229">
        <f t="shared" si="18"/>
        <v>51.20069229105947</v>
      </c>
      <c r="G330" s="269">
        <f t="shared" si="17"/>
        <v>277.34000000000003</v>
      </c>
      <c r="H330" s="178">
        <v>73</v>
      </c>
      <c r="I330" s="195">
        <v>651.44</v>
      </c>
      <c r="J330" s="195">
        <v>374.1</v>
      </c>
    </row>
    <row r="331" spans="1:10" ht="23.25">
      <c r="A331" s="176"/>
      <c r="B331" s="178">
        <v>32</v>
      </c>
      <c r="C331" s="186">
        <v>85.008</v>
      </c>
      <c r="D331" s="186">
        <v>85.0206</v>
      </c>
      <c r="E331" s="269">
        <f t="shared" si="15"/>
        <v>0.012600000000006162</v>
      </c>
      <c r="F331" s="229">
        <f t="shared" si="18"/>
        <v>40.07761061104413</v>
      </c>
      <c r="G331" s="269">
        <f t="shared" si="17"/>
        <v>314.39</v>
      </c>
      <c r="H331" s="178">
        <v>74</v>
      </c>
      <c r="I331" s="195">
        <v>682.61</v>
      </c>
      <c r="J331" s="195">
        <v>368.22</v>
      </c>
    </row>
    <row r="332" spans="1:10" ht="23.25">
      <c r="A332" s="176"/>
      <c r="B332" s="178">
        <v>33</v>
      </c>
      <c r="C332" s="186">
        <v>85.9491</v>
      </c>
      <c r="D332" s="186">
        <v>85.9613</v>
      </c>
      <c r="E332" s="269">
        <f t="shared" si="15"/>
        <v>0.012199999999992883</v>
      </c>
      <c r="F332" s="229">
        <f t="shared" si="18"/>
        <v>45.27069650077139</v>
      </c>
      <c r="G332" s="269">
        <f t="shared" si="17"/>
        <v>269.49</v>
      </c>
      <c r="H332" s="178">
        <v>75</v>
      </c>
      <c r="I332" s="195">
        <v>811.16</v>
      </c>
      <c r="J332" s="195">
        <v>541.67</v>
      </c>
    </row>
    <row r="333" spans="1:10" ht="23.25">
      <c r="A333" s="176">
        <v>22275</v>
      </c>
      <c r="B333" s="178">
        <v>34</v>
      </c>
      <c r="C333" s="186">
        <v>83.707</v>
      </c>
      <c r="D333" s="186">
        <v>83.724</v>
      </c>
      <c r="E333" s="269">
        <f t="shared" si="15"/>
        <v>0.017000000000010118</v>
      </c>
      <c r="F333" s="229">
        <f t="shared" si="18"/>
        <v>58.4714865515929</v>
      </c>
      <c r="G333" s="269">
        <f t="shared" si="17"/>
        <v>290.73999999999995</v>
      </c>
      <c r="H333" s="178">
        <v>76</v>
      </c>
      <c r="I333" s="195">
        <v>679.79</v>
      </c>
      <c r="J333" s="195">
        <v>389.05</v>
      </c>
    </row>
    <row r="334" spans="1:10" ht="23.25">
      <c r="A334" s="176"/>
      <c r="B334" s="178">
        <v>35</v>
      </c>
      <c r="C334" s="186">
        <v>85.0057</v>
      </c>
      <c r="D334" s="186">
        <v>85.0158</v>
      </c>
      <c r="E334" s="269">
        <f t="shared" si="15"/>
        <v>0.010099999999994225</v>
      </c>
      <c r="F334" s="229">
        <f t="shared" si="18"/>
        <v>33.65544818391945</v>
      </c>
      <c r="G334" s="269">
        <f t="shared" si="17"/>
        <v>300.09999999999997</v>
      </c>
      <c r="H334" s="178">
        <v>77</v>
      </c>
      <c r="I334" s="195">
        <v>600.27</v>
      </c>
      <c r="J334" s="195">
        <v>300.17</v>
      </c>
    </row>
    <row r="335" spans="1:10" ht="23.25">
      <c r="A335" s="176"/>
      <c r="B335" s="178">
        <v>36</v>
      </c>
      <c r="C335" s="186">
        <v>85.5721</v>
      </c>
      <c r="D335" s="186">
        <v>85.5884</v>
      </c>
      <c r="E335" s="269">
        <f t="shared" si="15"/>
        <v>0.01629999999998688</v>
      </c>
      <c r="F335" s="229">
        <f t="shared" si="18"/>
        <v>44.812228514837194</v>
      </c>
      <c r="G335" s="269">
        <f t="shared" si="17"/>
        <v>363.74</v>
      </c>
      <c r="H335" s="178">
        <v>78</v>
      </c>
      <c r="I335" s="195">
        <v>606.89</v>
      </c>
      <c r="J335" s="195">
        <v>243.15</v>
      </c>
    </row>
    <row r="336" spans="1:10" ht="23.25">
      <c r="A336" s="176">
        <v>22286</v>
      </c>
      <c r="B336" s="178">
        <v>28</v>
      </c>
      <c r="C336" s="186">
        <v>87.2405</v>
      </c>
      <c r="D336" s="186">
        <v>87.2505</v>
      </c>
      <c r="E336" s="269">
        <f t="shared" si="15"/>
        <v>0.010000000000005116</v>
      </c>
      <c r="F336" s="229">
        <f t="shared" si="18"/>
        <v>33.43139876974163</v>
      </c>
      <c r="G336" s="269">
        <f t="shared" si="17"/>
        <v>299.12</v>
      </c>
      <c r="H336" s="178">
        <v>79</v>
      </c>
      <c r="I336" s="195">
        <v>813.98</v>
      </c>
      <c r="J336" s="195">
        <v>514.86</v>
      </c>
    </row>
    <row r="337" spans="1:10" ht="23.25">
      <c r="A337" s="176"/>
      <c r="B337" s="178">
        <v>29</v>
      </c>
      <c r="C337" s="186">
        <v>85.096</v>
      </c>
      <c r="D337" s="186">
        <v>85.3005</v>
      </c>
      <c r="E337" s="269">
        <f t="shared" si="15"/>
        <v>0.2044999999999959</v>
      </c>
      <c r="F337" s="229">
        <f t="shared" si="18"/>
        <v>716.4377802690441</v>
      </c>
      <c r="G337" s="269">
        <f t="shared" si="17"/>
        <v>285.43999999999994</v>
      </c>
      <c r="H337" s="178">
        <v>80</v>
      </c>
      <c r="I337" s="195">
        <v>847.63</v>
      </c>
      <c r="J337" s="195">
        <v>562.19</v>
      </c>
    </row>
    <row r="338" spans="1:10" ht="23.25">
      <c r="A338" s="176"/>
      <c r="B338" s="178">
        <v>30</v>
      </c>
      <c r="C338" s="186">
        <v>85.021</v>
      </c>
      <c r="D338" s="186">
        <v>85.0297</v>
      </c>
      <c r="E338" s="269">
        <f t="shared" si="15"/>
        <v>0.008700000000004593</v>
      </c>
      <c r="F338" s="229">
        <f t="shared" si="18"/>
        <v>26.773349746128922</v>
      </c>
      <c r="G338" s="269">
        <f t="shared" si="17"/>
        <v>324.95</v>
      </c>
      <c r="H338" s="178">
        <v>81</v>
      </c>
      <c r="I338" s="195">
        <v>686.78</v>
      </c>
      <c r="J338" s="195">
        <v>361.83</v>
      </c>
    </row>
    <row r="339" spans="1:10" ht="23.25">
      <c r="A339" s="176">
        <v>22296</v>
      </c>
      <c r="B339" s="178">
        <v>31</v>
      </c>
      <c r="C339" s="186">
        <v>84.933</v>
      </c>
      <c r="D339" s="186">
        <v>84.9418</v>
      </c>
      <c r="E339" s="269">
        <f t="shared" si="15"/>
        <v>0.008799999999993702</v>
      </c>
      <c r="F339" s="229">
        <f t="shared" si="18"/>
        <v>28.621609315012375</v>
      </c>
      <c r="G339" s="269">
        <f t="shared" si="17"/>
        <v>307.4599999999999</v>
      </c>
      <c r="H339" s="178">
        <v>82</v>
      </c>
      <c r="I339" s="195">
        <v>826.31</v>
      </c>
      <c r="J339" s="195">
        <v>518.85</v>
      </c>
    </row>
    <row r="340" spans="1:10" ht="23.25">
      <c r="A340" s="176"/>
      <c r="B340" s="178">
        <v>32</v>
      </c>
      <c r="C340" s="186">
        <v>85.0555</v>
      </c>
      <c r="D340" s="186">
        <v>85.0602</v>
      </c>
      <c r="E340" s="269">
        <f t="shared" si="15"/>
        <v>0.004699999999999704</v>
      </c>
      <c r="F340" s="229">
        <f t="shared" si="18"/>
        <v>17.36624297960281</v>
      </c>
      <c r="G340" s="269">
        <f t="shared" si="17"/>
        <v>270.64</v>
      </c>
      <c r="H340" s="178">
        <v>83</v>
      </c>
      <c r="I340" s="195">
        <v>912.26</v>
      </c>
      <c r="J340" s="195">
        <v>641.62</v>
      </c>
    </row>
    <row r="341" spans="1:10" ht="23.25">
      <c r="A341" s="176"/>
      <c r="B341" s="178">
        <v>33</v>
      </c>
      <c r="C341" s="186">
        <v>86.0417</v>
      </c>
      <c r="D341" s="186">
        <v>86.0455</v>
      </c>
      <c r="E341" s="269">
        <f t="shared" si="15"/>
        <v>0.0037999999999982492</v>
      </c>
      <c r="F341" s="229">
        <f t="shared" si="18"/>
        <v>11.370096645816252</v>
      </c>
      <c r="G341" s="269">
        <f t="shared" si="17"/>
        <v>334.21</v>
      </c>
      <c r="H341" s="178">
        <v>84</v>
      </c>
      <c r="I341" s="195">
        <v>825.28</v>
      </c>
      <c r="J341" s="195">
        <v>491.07</v>
      </c>
    </row>
    <row r="342" spans="1:10" ht="23.25">
      <c r="A342" s="176">
        <v>22303</v>
      </c>
      <c r="B342" s="178">
        <v>34</v>
      </c>
      <c r="C342" s="186">
        <v>83.7806</v>
      </c>
      <c r="D342" s="186">
        <v>83.7841</v>
      </c>
      <c r="E342" s="269">
        <f t="shared" si="15"/>
        <v>0.0034999999999882903</v>
      </c>
      <c r="F342" s="229">
        <f t="shared" si="18"/>
        <v>10.6805004577</v>
      </c>
      <c r="G342" s="269">
        <f t="shared" si="17"/>
        <v>327.70000000000005</v>
      </c>
      <c r="H342" s="178">
        <v>85</v>
      </c>
      <c r="I342" s="195">
        <v>704.95</v>
      </c>
      <c r="J342" s="195">
        <v>377.25</v>
      </c>
    </row>
    <row r="343" spans="1:10" ht="23.25">
      <c r="A343" s="176"/>
      <c r="B343" s="178">
        <v>35</v>
      </c>
      <c r="C343" s="186">
        <v>85.0422</v>
      </c>
      <c r="D343" s="186">
        <v>85.0466</v>
      </c>
      <c r="E343" s="269">
        <f t="shared" si="15"/>
        <v>0.004400000000003956</v>
      </c>
      <c r="F343" s="229">
        <f t="shared" si="18"/>
        <v>14.288961777040097</v>
      </c>
      <c r="G343" s="269">
        <f t="shared" si="17"/>
        <v>307.92999999999995</v>
      </c>
      <c r="H343" s="178">
        <v>86</v>
      </c>
      <c r="I343" s="195">
        <v>799.9</v>
      </c>
      <c r="J343" s="195">
        <v>491.97</v>
      </c>
    </row>
    <row r="344" spans="1:10" ht="23.25">
      <c r="A344" s="176"/>
      <c r="B344" s="178">
        <v>36</v>
      </c>
      <c r="C344" s="186">
        <v>84.6302</v>
      </c>
      <c r="D344" s="186">
        <v>84.638</v>
      </c>
      <c r="E344" s="269">
        <f t="shared" si="15"/>
        <v>0.007800000000003138</v>
      </c>
      <c r="F344" s="229">
        <f t="shared" si="18"/>
        <v>25.28035262851863</v>
      </c>
      <c r="G344" s="269">
        <f t="shared" si="17"/>
        <v>308.53999999999996</v>
      </c>
      <c r="H344" s="178">
        <v>87</v>
      </c>
      <c r="I344" s="195">
        <v>843.02</v>
      </c>
      <c r="J344" s="195">
        <v>534.48</v>
      </c>
    </row>
    <row r="345" spans="1:10" ht="23.25">
      <c r="A345" s="176">
        <v>22317</v>
      </c>
      <c r="B345" s="178">
        <v>19</v>
      </c>
      <c r="C345" s="186">
        <v>88.961</v>
      </c>
      <c r="D345" s="186">
        <v>88.9637</v>
      </c>
      <c r="E345" s="269">
        <f t="shared" si="15"/>
        <v>0.0027000000000043656</v>
      </c>
      <c r="F345" s="229">
        <f t="shared" si="18"/>
        <v>8.920017179306768</v>
      </c>
      <c r="G345" s="269">
        <f t="shared" si="17"/>
        <v>302.69</v>
      </c>
      <c r="H345" s="178">
        <v>88</v>
      </c>
      <c r="I345" s="195">
        <v>632.13</v>
      </c>
      <c r="J345" s="195">
        <v>329.44</v>
      </c>
    </row>
    <row r="346" spans="1:10" ht="23.25">
      <c r="A346" s="176"/>
      <c r="B346" s="178">
        <v>20</v>
      </c>
      <c r="C346" s="186">
        <v>84.6357</v>
      </c>
      <c r="D346" s="186">
        <v>84.643</v>
      </c>
      <c r="E346" s="269">
        <f t="shared" si="15"/>
        <v>0.00730000000000075</v>
      </c>
      <c r="F346" s="229">
        <f t="shared" si="18"/>
        <v>25.98327104467254</v>
      </c>
      <c r="G346" s="269">
        <f t="shared" si="17"/>
        <v>280.95</v>
      </c>
      <c r="H346" s="178">
        <v>89</v>
      </c>
      <c r="I346" s="195">
        <v>783.88</v>
      </c>
      <c r="J346" s="195">
        <v>502.93</v>
      </c>
    </row>
    <row r="347" spans="1:10" ht="23.25">
      <c r="A347" s="176"/>
      <c r="B347" s="178">
        <v>21</v>
      </c>
      <c r="C347" s="186">
        <v>86.3333</v>
      </c>
      <c r="D347" s="186">
        <v>86.3375</v>
      </c>
      <c r="E347" s="269">
        <f t="shared" si="15"/>
        <v>0.004200000000011528</v>
      </c>
      <c r="F347" s="229">
        <f t="shared" si="18"/>
        <v>12.613370172417348</v>
      </c>
      <c r="G347" s="269">
        <f t="shared" si="17"/>
        <v>332.97999999999996</v>
      </c>
      <c r="H347" s="178">
        <v>90</v>
      </c>
      <c r="I347" s="195">
        <v>609.03</v>
      </c>
      <c r="J347" s="195">
        <v>276.05</v>
      </c>
    </row>
    <row r="348" spans="1:10" ht="23.25">
      <c r="A348" s="176">
        <v>22324</v>
      </c>
      <c r="B348" s="178">
        <v>22</v>
      </c>
      <c r="C348" s="186">
        <v>85.0835</v>
      </c>
      <c r="D348" s="186">
        <v>85.0852</v>
      </c>
      <c r="E348" s="269">
        <f t="shared" si="15"/>
        <v>0.0016999999999995907</v>
      </c>
      <c r="F348" s="229">
        <f t="shared" si="18"/>
        <v>4.886883031016158</v>
      </c>
      <c r="G348" s="269">
        <f t="shared" si="17"/>
        <v>347.87</v>
      </c>
      <c r="H348" s="178">
        <v>91</v>
      </c>
      <c r="I348" s="195">
        <v>740.64</v>
      </c>
      <c r="J348" s="195">
        <v>392.77</v>
      </c>
    </row>
    <row r="349" spans="1:10" ht="23.25">
      <c r="A349" s="176"/>
      <c r="B349" s="178">
        <v>23</v>
      </c>
      <c r="C349" s="186">
        <v>87.7174</v>
      </c>
      <c r="D349" s="186">
        <v>87.7218</v>
      </c>
      <c r="E349" s="269">
        <f t="shared" si="15"/>
        <v>0.004400000000003956</v>
      </c>
      <c r="F349" s="229">
        <f t="shared" si="18"/>
        <v>14.314994957230557</v>
      </c>
      <c r="G349" s="269">
        <f t="shared" si="17"/>
        <v>307.37</v>
      </c>
      <c r="H349" s="178">
        <v>92</v>
      </c>
      <c r="I349" s="195">
        <v>858.52</v>
      </c>
      <c r="J349" s="195">
        <v>551.15</v>
      </c>
    </row>
    <row r="350" spans="1:10" ht="23.25">
      <c r="A350" s="176"/>
      <c r="B350" s="178">
        <v>24</v>
      </c>
      <c r="C350" s="186">
        <v>88.0215</v>
      </c>
      <c r="D350" s="186">
        <v>88.032</v>
      </c>
      <c r="E350" s="269">
        <f t="shared" si="15"/>
        <v>0.010499999999993292</v>
      </c>
      <c r="F350" s="229">
        <f t="shared" si="18"/>
        <v>33.10840638201832</v>
      </c>
      <c r="G350" s="269">
        <f t="shared" si="17"/>
        <v>317.14</v>
      </c>
      <c r="H350" s="178">
        <v>93</v>
      </c>
      <c r="I350" s="195">
        <v>811.79</v>
      </c>
      <c r="J350" s="195">
        <v>494.65</v>
      </c>
    </row>
    <row r="351" spans="1:10" ht="23.25">
      <c r="A351" s="176">
        <v>22331</v>
      </c>
      <c r="B351" s="178">
        <v>25</v>
      </c>
      <c r="C351" s="186">
        <v>87.0506</v>
      </c>
      <c r="D351" s="186">
        <v>87.0573</v>
      </c>
      <c r="E351" s="269">
        <f t="shared" si="15"/>
        <v>0.006699999999995043</v>
      </c>
      <c r="F351" s="229">
        <f t="shared" si="18"/>
        <v>17.48753686736889</v>
      </c>
      <c r="G351" s="269">
        <f t="shared" si="17"/>
        <v>383.13000000000005</v>
      </c>
      <c r="H351" s="178">
        <v>94</v>
      </c>
      <c r="I351" s="195">
        <v>748.7</v>
      </c>
      <c r="J351" s="195">
        <v>365.57</v>
      </c>
    </row>
    <row r="352" spans="1:10" ht="23.25">
      <c r="A352" s="176"/>
      <c r="B352" s="178">
        <v>26</v>
      </c>
      <c r="C352" s="186">
        <v>85.7685</v>
      </c>
      <c r="D352" s="186">
        <v>85.7771</v>
      </c>
      <c r="E352" s="269">
        <f t="shared" si="15"/>
        <v>0.008600000000001273</v>
      </c>
      <c r="F352" s="229">
        <f t="shared" si="18"/>
        <v>28.97378882825036</v>
      </c>
      <c r="G352" s="269">
        <f t="shared" si="17"/>
        <v>296.82000000000005</v>
      </c>
      <c r="H352" s="178">
        <v>95</v>
      </c>
      <c r="I352" s="195">
        <v>851.74</v>
      </c>
      <c r="J352" s="195">
        <v>554.92</v>
      </c>
    </row>
    <row r="353" spans="1:10" ht="23.25">
      <c r="A353" s="176"/>
      <c r="B353" s="178">
        <v>27</v>
      </c>
      <c r="C353" s="186">
        <v>86.305</v>
      </c>
      <c r="D353" s="186">
        <v>86.3188</v>
      </c>
      <c r="E353" s="269">
        <f t="shared" si="15"/>
        <v>0.013799999999989154</v>
      </c>
      <c r="F353" s="229">
        <f t="shared" si="18"/>
        <v>39.76830638883362</v>
      </c>
      <c r="G353" s="269">
        <f t="shared" si="17"/>
        <v>347.01</v>
      </c>
      <c r="H353" s="178">
        <v>96</v>
      </c>
      <c r="I353" s="195">
        <v>690.51</v>
      </c>
      <c r="J353" s="195">
        <v>343.5</v>
      </c>
    </row>
    <row r="354" spans="1:10" ht="23.25">
      <c r="A354" s="176">
        <v>22346</v>
      </c>
      <c r="B354" s="178">
        <v>28</v>
      </c>
      <c r="C354" s="186">
        <v>87.2307</v>
      </c>
      <c r="D354" s="186">
        <v>87.2365</v>
      </c>
      <c r="E354" s="269">
        <f t="shared" si="15"/>
        <v>0.005800000000007799</v>
      </c>
      <c r="F354" s="229">
        <f t="shared" si="18"/>
        <v>16.839904767457753</v>
      </c>
      <c r="G354" s="269">
        <f t="shared" si="17"/>
        <v>344.41999999999996</v>
      </c>
      <c r="H354" s="178">
        <v>97</v>
      </c>
      <c r="I354" s="195">
        <v>745.41</v>
      </c>
      <c r="J354" s="195">
        <v>400.99</v>
      </c>
    </row>
    <row r="355" spans="1:10" ht="23.25">
      <c r="A355" s="176"/>
      <c r="B355" s="178">
        <v>29</v>
      </c>
      <c r="C355" s="186">
        <v>85.223</v>
      </c>
      <c r="D355" s="186">
        <v>85.2334</v>
      </c>
      <c r="E355" s="269">
        <f t="shared" si="15"/>
        <v>0.010400000000004184</v>
      </c>
      <c r="F355" s="229">
        <f t="shared" si="18"/>
        <v>30.497639365426778</v>
      </c>
      <c r="G355" s="269">
        <f t="shared" si="17"/>
        <v>341.00999999999993</v>
      </c>
      <c r="H355" s="178">
        <v>98</v>
      </c>
      <c r="I355" s="195">
        <v>688.17</v>
      </c>
      <c r="J355" s="195">
        <v>347.16</v>
      </c>
    </row>
    <row r="356" spans="1:10" ht="23.25">
      <c r="A356" s="176"/>
      <c r="B356" s="178">
        <v>30</v>
      </c>
      <c r="C356" s="186">
        <v>84.9824</v>
      </c>
      <c r="D356" s="186">
        <v>84.9919</v>
      </c>
      <c r="E356" s="269">
        <f t="shared" si="15"/>
        <v>0.009500000000002728</v>
      </c>
      <c r="F356" s="229">
        <f t="shared" si="18"/>
        <v>28.98904519240405</v>
      </c>
      <c r="G356" s="269">
        <f t="shared" si="17"/>
        <v>327.7099999999999</v>
      </c>
      <c r="H356" s="178">
        <v>99</v>
      </c>
      <c r="I356" s="195">
        <v>865.3</v>
      </c>
      <c r="J356" s="195">
        <v>537.59</v>
      </c>
    </row>
    <row r="357" spans="1:10" ht="23.25">
      <c r="A357" s="176">
        <v>22354</v>
      </c>
      <c r="B357" s="178">
        <v>31</v>
      </c>
      <c r="C357" s="186">
        <v>84.8801</v>
      </c>
      <c r="D357" s="186">
        <v>84.8865</v>
      </c>
      <c r="E357" s="269">
        <f t="shared" si="15"/>
        <v>0.006399999999999295</v>
      </c>
      <c r="F357" s="229">
        <f t="shared" si="18"/>
        <v>18.806382416030367</v>
      </c>
      <c r="G357" s="269">
        <f t="shared" si="17"/>
        <v>340.31000000000006</v>
      </c>
      <c r="H357" s="178">
        <v>100</v>
      </c>
      <c r="I357" s="195">
        <v>817.33</v>
      </c>
      <c r="J357" s="195">
        <v>477.02</v>
      </c>
    </row>
    <row r="358" spans="1:10" ht="23.25">
      <c r="A358" s="176"/>
      <c r="B358" s="178">
        <v>32</v>
      </c>
      <c r="C358" s="186">
        <v>85.0115</v>
      </c>
      <c r="D358" s="186">
        <v>85.0211</v>
      </c>
      <c r="E358" s="269">
        <f t="shared" si="15"/>
        <v>0.009600000000006048</v>
      </c>
      <c r="F358" s="229">
        <f t="shared" si="18"/>
        <v>26.517871940793455</v>
      </c>
      <c r="G358" s="269">
        <f t="shared" si="17"/>
        <v>362.02000000000004</v>
      </c>
      <c r="H358" s="178">
        <v>101</v>
      </c>
      <c r="I358" s="195">
        <v>709.58</v>
      </c>
      <c r="J358" s="195">
        <v>347.56</v>
      </c>
    </row>
    <row r="359" spans="1:10" ht="23.25">
      <c r="A359" s="176"/>
      <c r="B359" s="178">
        <v>33</v>
      </c>
      <c r="C359" s="186">
        <v>85.9876</v>
      </c>
      <c r="D359" s="186">
        <v>85.9981</v>
      </c>
      <c r="E359" s="269">
        <f t="shared" si="15"/>
        <v>0.010499999999993292</v>
      </c>
      <c r="F359" s="229">
        <f t="shared" si="18"/>
        <v>29.702970297010726</v>
      </c>
      <c r="G359" s="269">
        <f t="shared" si="17"/>
        <v>353.5</v>
      </c>
      <c r="H359" s="178">
        <v>102</v>
      </c>
      <c r="I359" s="195">
        <v>746.5</v>
      </c>
      <c r="J359" s="195">
        <v>393</v>
      </c>
    </row>
    <row r="360" spans="1:10" ht="23.25">
      <c r="A360" s="176">
        <v>22359</v>
      </c>
      <c r="B360" s="178">
        <v>34</v>
      </c>
      <c r="C360" s="186">
        <v>83.7451</v>
      </c>
      <c r="D360" s="186">
        <v>83.7495</v>
      </c>
      <c r="E360" s="269">
        <f t="shared" si="15"/>
        <v>0.004400000000003956</v>
      </c>
      <c r="F360" s="229">
        <f t="shared" si="18"/>
        <v>13.29144514259291</v>
      </c>
      <c r="G360" s="269">
        <f t="shared" si="17"/>
        <v>331.03999999999996</v>
      </c>
      <c r="H360" s="178">
        <v>103</v>
      </c>
      <c r="I360" s="195">
        <v>806.78</v>
      </c>
      <c r="J360" s="195">
        <v>475.74</v>
      </c>
    </row>
    <row r="361" spans="1:10" ht="23.25">
      <c r="A361" s="176"/>
      <c r="B361" s="178">
        <v>35</v>
      </c>
      <c r="C361" s="186">
        <v>85.0358</v>
      </c>
      <c r="D361" s="186">
        <v>85.0423</v>
      </c>
      <c r="E361" s="269">
        <f t="shared" si="15"/>
        <v>0.006500000000002615</v>
      </c>
      <c r="F361" s="229">
        <f t="shared" si="18"/>
        <v>20.451828078794957</v>
      </c>
      <c r="G361" s="269">
        <f t="shared" si="17"/>
        <v>317.82000000000005</v>
      </c>
      <c r="H361" s="178">
        <v>104</v>
      </c>
      <c r="I361" s="195">
        <v>682.83</v>
      </c>
      <c r="J361" s="195">
        <v>365.01</v>
      </c>
    </row>
    <row r="362" spans="1:10" ht="24" thickBot="1">
      <c r="A362" s="279"/>
      <c r="B362" s="280">
        <v>36</v>
      </c>
      <c r="C362" s="281">
        <v>84.5973</v>
      </c>
      <c r="D362" s="281">
        <v>84.6</v>
      </c>
      <c r="E362" s="282">
        <f t="shared" si="15"/>
        <v>0.0026999999999901547</v>
      </c>
      <c r="F362" s="283">
        <f t="shared" si="18"/>
        <v>7.609706603506539</v>
      </c>
      <c r="G362" s="282">
        <f t="shared" si="17"/>
        <v>354.80999999999995</v>
      </c>
      <c r="H362" s="280">
        <v>105</v>
      </c>
      <c r="I362" s="284">
        <v>839.42</v>
      </c>
      <c r="J362" s="284">
        <v>484.61</v>
      </c>
    </row>
    <row r="363" spans="1:10" ht="23.25">
      <c r="A363" s="240">
        <v>22375</v>
      </c>
      <c r="B363" s="241">
        <v>25</v>
      </c>
      <c r="C363" s="242">
        <v>87.058</v>
      </c>
      <c r="D363" s="242">
        <v>87.0877</v>
      </c>
      <c r="E363" s="278">
        <f t="shared" si="15"/>
        <v>0.029699999999991178</v>
      </c>
      <c r="F363" s="244">
        <f aca="true" t="shared" si="19" ref="F363:F426">((10^6)*E363/G363)</f>
        <v>98.37368752274244</v>
      </c>
      <c r="G363" s="278">
        <f aca="true" t="shared" si="20" ref="G363:G460">I363-J363</f>
        <v>301.9100000000001</v>
      </c>
      <c r="H363" s="178">
        <v>1</v>
      </c>
      <c r="I363" s="247">
        <v>822.96</v>
      </c>
      <c r="J363" s="247">
        <v>521.05</v>
      </c>
    </row>
    <row r="364" spans="1:10" ht="23.25">
      <c r="A364" s="176"/>
      <c r="B364" s="178">
        <v>26</v>
      </c>
      <c r="C364" s="186">
        <v>85.7998</v>
      </c>
      <c r="D364" s="186">
        <v>85.8245</v>
      </c>
      <c r="E364" s="269">
        <f t="shared" si="15"/>
        <v>0.024699999999995725</v>
      </c>
      <c r="F364" s="229">
        <f t="shared" si="19"/>
        <v>79.52094266120126</v>
      </c>
      <c r="G364" s="269">
        <f t="shared" si="20"/>
        <v>310.61</v>
      </c>
      <c r="H364" s="178">
        <v>2</v>
      </c>
      <c r="I364" s="195">
        <v>865.65</v>
      </c>
      <c r="J364" s="195">
        <v>555.04</v>
      </c>
    </row>
    <row r="365" spans="1:10" ht="23.25">
      <c r="A365" s="176"/>
      <c r="B365" s="178">
        <v>27</v>
      </c>
      <c r="C365" s="186">
        <v>86.3004</v>
      </c>
      <c r="D365" s="186">
        <v>86.3251</v>
      </c>
      <c r="E365" s="269">
        <f t="shared" si="15"/>
        <v>0.024700000000009936</v>
      </c>
      <c r="F365" s="229">
        <f t="shared" si="19"/>
        <v>85.69842481441236</v>
      </c>
      <c r="G365" s="269">
        <f t="shared" si="20"/>
        <v>288.22</v>
      </c>
      <c r="H365" s="178">
        <v>3</v>
      </c>
      <c r="I365" s="195">
        <v>850.57</v>
      </c>
      <c r="J365" s="195">
        <v>562.35</v>
      </c>
    </row>
    <row r="366" spans="1:10" ht="23.25">
      <c r="A366" s="176">
        <v>22390</v>
      </c>
      <c r="B366" s="178">
        <v>28</v>
      </c>
      <c r="C366" s="186">
        <v>87.188</v>
      </c>
      <c r="D366" s="186">
        <v>87.1905</v>
      </c>
      <c r="E366" s="269">
        <f t="shared" si="15"/>
        <v>0.0024999999999977263</v>
      </c>
      <c r="F366" s="229">
        <f t="shared" si="19"/>
        <v>8.231807704964528</v>
      </c>
      <c r="G366" s="269">
        <f t="shared" si="20"/>
        <v>303.69999999999993</v>
      </c>
      <c r="H366" s="178">
        <v>4</v>
      </c>
      <c r="I366" s="195">
        <v>837.65</v>
      </c>
      <c r="J366" s="195">
        <v>533.95</v>
      </c>
    </row>
    <row r="367" spans="1:10" ht="23.25">
      <c r="A367" s="176"/>
      <c r="B367" s="178">
        <v>29</v>
      </c>
      <c r="C367" s="186">
        <v>85.2257</v>
      </c>
      <c r="D367" s="186">
        <v>85.2272</v>
      </c>
      <c r="E367" s="269">
        <f t="shared" si="15"/>
        <v>0.0014999999999929514</v>
      </c>
      <c r="F367" s="229">
        <f t="shared" si="19"/>
        <v>4.458579793695424</v>
      </c>
      <c r="G367" s="269">
        <f t="shared" si="20"/>
        <v>336.42999999999995</v>
      </c>
      <c r="H367" s="178">
        <v>5</v>
      </c>
      <c r="I367" s="195">
        <v>665.91</v>
      </c>
      <c r="J367" s="195">
        <v>329.48</v>
      </c>
    </row>
    <row r="368" spans="1:10" ht="23.25">
      <c r="A368" s="176"/>
      <c r="B368" s="178">
        <v>30</v>
      </c>
      <c r="C368" s="186">
        <v>84.9536</v>
      </c>
      <c r="D368" s="186">
        <v>84.9547</v>
      </c>
      <c r="E368" s="269">
        <f t="shared" si="15"/>
        <v>0.0011000000000080945</v>
      </c>
      <c r="F368" s="229">
        <f t="shared" si="19"/>
        <v>3.5119085626974473</v>
      </c>
      <c r="G368" s="269">
        <f t="shared" si="20"/>
        <v>313.22</v>
      </c>
      <c r="H368" s="178">
        <v>6</v>
      </c>
      <c r="I368" s="195">
        <v>816.32</v>
      </c>
      <c r="J368" s="195">
        <v>503.1</v>
      </c>
    </row>
    <row r="369" spans="1:10" ht="23.25">
      <c r="A369" s="176">
        <v>22403</v>
      </c>
      <c r="B369" s="178">
        <v>19</v>
      </c>
      <c r="C369" s="186">
        <v>88.9459</v>
      </c>
      <c r="D369" s="186">
        <v>88.9977</v>
      </c>
      <c r="E369" s="269">
        <f t="shared" si="15"/>
        <v>0.05180000000000007</v>
      </c>
      <c r="F369" s="229">
        <f t="shared" si="19"/>
        <v>172.39657869338058</v>
      </c>
      <c r="G369" s="269">
        <f t="shared" si="20"/>
        <v>300.47</v>
      </c>
      <c r="H369" s="178">
        <v>7</v>
      </c>
      <c r="I369" s="195">
        <v>840.98</v>
      </c>
      <c r="J369" s="195">
        <v>540.51</v>
      </c>
    </row>
    <row r="370" spans="1:10" ht="23.25">
      <c r="A370" s="176"/>
      <c r="B370" s="178">
        <v>20</v>
      </c>
      <c r="C370" s="186">
        <v>84.6656</v>
      </c>
      <c r="D370" s="186">
        <v>84.723</v>
      </c>
      <c r="E370" s="269">
        <f t="shared" si="15"/>
        <v>0.05740000000000123</v>
      </c>
      <c r="F370" s="229">
        <f t="shared" si="19"/>
        <v>186.76992158266756</v>
      </c>
      <c r="G370" s="269">
        <f t="shared" si="20"/>
        <v>307.33000000000004</v>
      </c>
      <c r="H370" s="178">
        <v>8</v>
      </c>
      <c r="I370" s="195">
        <v>875.23</v>
      </c>
      <c r="J370" s="195">
        <v>567.9</v>
      </c>
    </row>
    <row r="371" spans="1:10" ht="23.25">
      <c r="A371" s="176"/>
      <c r="B371" s="178">
        <v>21</v>
      </c>
      <c r="C371" s="186">
        <v>86.3441</v>
      </c>
      <c r="D371" s="186">
        <v>86.4047</v>
      </c>
      <c r="E371" s="269">
        <f t="shared" si="15"/>
        <v>0.06060000000000798</v>
      </c>
      <c r="F371" s="229">
        <f t="shared" si="19"/>
        <v>166.59793814435184</v>
      </c>
      <c r="G371" s="269">
        <f t="shared" si="20"/>
        <v>363.75</v>
      </c>
      <c r="H371" s="178">
        <v>9</v>
      </c>
      <c r="I371" s="195">
        <v>701.36</v>
      </c>
      <c r="J371" s="195">
        <v>337.61</v>
      </c>
    </row>
    <row r="372" spans="1:10" ht="23.25">
      <c r="A372" s="176">
        <v>22417</v>
      </c>
      <c r="B372" s="178">
        <v>22</v>
      </c>
      <c r="C372" s="186">
        <v>85.1032</v>
      </c>
      <c r="D372" s="186">
        <v>85.1032</v>
      </c>
      <c r="E372" s="269">
        <f t="shared" si="15"/>
        <v>0</v>
      </c>
      <c r="F372" s="229">
        <f t="shared" si="19"/>
        <v>0</v>
      </c>
      <c r="G372" s="269">
        <f t="shared" si="20"/>
        <v>339.24999999999994</v>
      </c>
      <c r="H372" s="178">
        <v>10</v>
      </c>
      <c r="I372" s="195">
        <v>687.91</v>
      </c>
      <c r="J372" s="195">
        <v>348.66</v>
      </c>
    </row>
    <row r="373" spans="2:10" ht="23.25">
      <c r="B373" s="178">
        <v>23</v>
      </c>
      <c r="C373" s="186">
        <v>87.688</v>
      </c>
      <c r="D373" s="186">
        <v>87.6882</v>
      </c>
      <c r="E373" s="269">
        <f t="shared" si="15"/>
        <v>0.00019999999999242846</v>
      </c>
      <c r="F373" s="229">
        <f t="shared" si="19"/>
        <v>0.7270347885871116</v>
      </c>
      <c r="G373" s="269">
        <f t="shared" si="20"/>
        <v>275.0899999999999</v>
      </c>
      <c r="H373" s="178">
        <v>11</v>
      </c>
      <c r="I373" s="195">
        <v>828.91</v>
      </c>
      <c r="J373" s="195">
        <v>553.82</v>
      </c>
    </row>
    <row r="374" spans="1:10" ht="23.25">
      <c r="A374" s="176"/>
      <c r="B374" s="178">
        <v>24</v>
      </c>
      <c r="C374" s="186">
        <v>88.0826</v>
      </c>
      <c r="D374" s="186">
        <v>88.0826</v>
      </c>
      <c r="E374" s="269">
        <f t="shared" si="15"/>
        <v>0</v>
      </c>
      <c r="F374" s="229">
        <f t="shared" si="19"/>
        <v>0</v>
      </c>
      <c r="G374" s="269">
        <f t="shared" si="20"/>
        <v>70.28000000000003</v>
      </c>
      <c r="H374" s="178">
        <v>12</v>
      </c>
      <c r="I374" s="195">
        <v>372.67</v>
      </c>
      <c r="J374" s="195">
        <v>302.39</v>
      </c>
    </row>
    <row r="375" spans="1:10" ht="23.25">
      <c r="A375" s="176">
        <v>22422</v>
      </c>
      <c r="B375" s="178">
        <v>25</v>
      </c>
      <c r="C375" s="186">
        <v>87.0245</v>
      </c>
      <c r="D375" s="186">
        <v>87.0279</v>
      </c>
      <c r="E375" s="269">
        <f t="shared" si="15"/>
        <v>0.0033999999999991815</v>
      </c>
      <c r="F375" s="229">
        <f t="shared" si="19"/>
        <v>10.951491335435104</v>
      </c>
      <c r="G375" s="269">
        <f t="shared" si="20"/>
        <v>310.4599999999999</v>
      </c>
      <c r="H375" s="178">
        <v>13</v>
      </c>
      <c r="I375" s="195">
        <v>852.31</v>
      </c>
      <c r="J375" s="195">
        <v>541.85</v>
      </c>
    </row>
    <row r="376" spans="1:10" ht="23.25">
      <c r="A376" s="176"/>
      <c r="B376" s="178">
        <v>26</v>
      </c>
      <c r="C376" s="186">
        <v>85.8001</v>
      </c>
      <c r="D376" s="186">
        <v>85.8008</v>
      </c>
      <c r="E376" s="269">
        <f t="shared" si="15"/>
        <v>0.0006999999999948159</v>
      </c>
      <c r="F376" s="229">
        <f t="shared" si="19"/>
        <v>2.0691693762779066</v>
      </c>
      <c r="G376" s="269">
        <f t="shared" si="20"/>
        <v>338.3</v>
      </c>
      <c r="H376" s="178">
        <v>14</v>
      </c>
      <c r="I376" s="195">
        <v>736.36</v>
      </c>
      <c r="J376" s="195">
        <v>398.06</v>
      </c>
    </row>
    <row r="377" spans="1:10" ht="23.25">
      <c r="A377" s="176"/>
      <c r="B377" s="178">
        <v>27</v>
      </c>
      <c r="C377" s="186">
        <v>86.3503</v>
      </c>
      <c r="D377" s="186">
        <v>86.3503</v>
      </c>
      <c r="E377" s="269">
        <f t="shared" si="15"/>
        <v>0</v>
      </c>
      <c r="F377" s="229">
        <f t="shared" si="19"/>
        <v>0</v>
      </c>
      <c r="G377" s="269">
        <f t="shared" si="20"/>
        <v>322.5300000000001</v>
      </c>
      <c r="H377" s="178">
        <v>15</v>
      </c>
      <c r="I377" s="195">
        <v>863.71</v>
      </c>
      <c r="J377" s="195">
        <v>541.18</v>
      </c>
    </row>
    <row r="378" spans="1:10" ht="23.25">
      <c r="A378" s="176">
        <v>22436</v>
      </c>
      <c r="B378" s="178">
        <v>10</v>
      </c>
      <c r="C378" s="186">
        <v>85.0983</v>
      </c>
      <c r="D378" s="186">
        <v>85.1132</v>
      </c>
      <c r="E378" s="269">
        <f t="shared" si="15"/>
        <v>0.01490000000001146</v>
      </c>
      <c r="F378" s="229">
        <f t="shared" si="19"/>
        <v>51.867581021378705</v>
      </c>
      <c r="G378" s="269">
        <f t="shared" si="20"/>
        <v>287.27</v>
      </c>
      <c r="H378" s="178">
        <v>16</v>
      </c>
      <c r="I378" s="195">
        <v>802.11</v>
      </c>
      <c r="J378" s="195">
        <v>514.84</v>
      </c>
    </row>
    <row r="379" spans="1:10" ht="23.25">
      <c r="A379" s="176"/>
      <c r="B379" s="178">
        <v>11</v>
      </c>
      <c r="C379" s="186">
        <v>86.099</v>
      </c>
      <c r="D379" s="186">
        <v>86.1181</v>
      </c>
      <c r="E379" s="269">
        <f t="shared" si="15"/>
        <v>0.019099999999994566</v>
      </c>
      <c r="F379" s="229">
        <f t="shared" si="19"/>
        <v>51.59233948298146</v>
      </c>
      <c r="G379" s="269">
        <f t="shared" si="20"/>
        <v>370.21</v>
      </c>
      <c r="H379" s="178">
        <v>17</v>
      </c>
      <c r="I379" s="195">
        <v>740.03</v>
      </c>
      <c r="J379" s="195">
        <v>369.82</v>
      </c>
    </row>
    <row r="380" spans="1:10" ht="23.25">
      <c r="A380" s="176"/>
      <c r="B380" s="178">
        <v>12</v>
      </c>
      <c r="C380" s="186">
        <v>84.831</v>
      </c>
      <c r="D380" s="186">
        <v>84.8526</v>
      </c>
      <c r="E380" s="269">
        <f t="shared" si="15"/>
        <v>0.021599999999992292</v>
      </c>
      <c r="F380" s="229">
        <f t="shared" si="19"/>
        <v>57.71388874042722</v>
      </c>
      <c r="G380" s="269">
        <f t="shared" si="20"/>
        <v>374.26</v>
      </c>
      <c r="H380" s="178">
        <v>18</v>
      </c>
      <c r="I380" s="195">
        <v>740.36</v>
      </c>
      <c r="J380" s="195">
        <v>366.1</v>
      </c>
    </row>
    <row r="381" spans="1:10" ht="23.25">
      <c r="A381" s="176">
        <v>22444</v>
      </c>
      <c r="B381" s="178">
        <v>13</v>
      </c>
      <c r="C381" s="186">
        <v>86.7503</v>
      </c>
      <c r="D381" s="186">
        <v>86.7716</v>
      </c>
      <c r="E381" s="269">
        <f t="shared" si="15"/>
        <v>0.021300000000010755</v>
      </c>
      <c r="F381" s="229">
        <f t="shared" si="19"/>
        <v>64.19703970273683</v>
      </c>
      <c r="G381" s="269">
        <f t="shared" si="20"/>
        <v>331.79099999999994</v>
      </c>
      <c r="H381" s="178">
        <v>19</v>
      </c>
      <c r="I381" s="195">
        <v>853.021</v>
      </c>
      <c r="J381" s="195">
        <v>521.23</v>
      </c>
    </row>
    <row r="382" spans="1:10" ht="23.25">
      <c r="A382" s="176"/>
      <c r="B382" s="178">
        <v>14</v>
      </c>
      <c r="C382" s="186">
        <v>85.9707</v>
      </c>
      <c r="D382" s="186">
        <v>85.995</v>
      </c>
      <c r="E382" s="269">
        <f t="shared" si="15"/>
        <v>0.02430000000001087</v>
      </c>
      <c r="F382" s="229">
        <f t="shared" si="19"/>
        <v>82.214027134049</v>
      </c>
      <c r="G382" s="269">
        <f t="shared" si="20"/>
        <v>295.57000000000005</v>
      </c>
      <c r="H382" s="178">
        <v>20</v>
      </c>
      <c r="I382" s="195">
        <v>862.24</v>
      </c>
      <c r="J382" s="195">
        <v>566.67</v>
      </c>
    </row>
    <row r="383" spans="1:10" ht="23.25">
      <c r="A383" s="176"/>
      <c r="B383" s="178">
        <v>15</v>
      </c>
      <c r="C383" s="186">
        <v>86.9834</v>
      </c>
      <c r="D383" s="186">
        <v>87.0115</v>
      </c>
      <c r="E383" s="269">
        <f t="shared" si="15"/>
        <v>0.028099999999994907</v>
      </c>
      <c r="F383" s="229">
        <f t="shared" si="19"/>
        <v>82.72978861212655</v>
      </c>
      <c r="G383" s="269">
        <f t="shared" si="20"/>
        <v>339.66</v>
      </c>
      <c r="H383" s="178">
        <v>21</v>
      </c>
      <c r="I383" s="195">
        <v>827.33</v>
      </c>
      <c r="J383" s="195">
        <v>487.67</v>
      </c>
    </row>
    <row r="384" spans="1:10" ht="23.25">
      <c r="A384" s="176">
        <v>22450</v>
      </c>
      <c r="B384" s="178">
        <v>16</v>
      </c>
      <c r="C384" s="186">
        <v>86.1475</v>
      </c>
      <c r="D384" s="186">
        <v>86.1922</v>
      </c>
      <c r="E384" s="269">
        <f t="shared" si="15"/>
        <v>0.04470000000000596</v>
      </c>
      <c r="F384" s="229">
        <f t="shared" si="19"/>
        <v>129.2991235428711</v>
      </c>
      <c r="G384" s="269">
        <f t="shared" si="20"/>
        <v>345.71</v>
      </c>
      <c r="H384" s="178">
        <v>22</v>
      </c>
      <c r="I384" s="195">
        <v>713.3</v>
      </c>
      <c r="J384" s="195">
        <v>367.59</v>
      </c>
    </row>
    <row r="385" spans="1:10" ht="23.25">
      <c r="A385" s="176"/>
      <c r="B385" s="178">
        <v>17</v>
      </c>
      <c r="C385" s="186">
        <v>87.2143</v>
      </c>
      <c r="D385" s="186">
        <v>87.256</v>
      </c>
      <c r="E385" s="269">
        <f t="shared" si="15"/>
        <v>0.041700000000005844</v>
      </c>
      <c r="F385" s="229">
        <f t="shared" si="19"/>
        <v>132.96769873411515</v>
      </c>
      <c r="G385" s="269">
        <f t="shared" si="20"/>
        <v>313.60999999999996</v>
      </c>
      <c r="H385" s="178">
        <v>23</v>
      </c>
      <c r="I385" s="195">
        <v>824.06</v>
      </c>
      <c r="J385" s="195">
        <v>510.45</v>
      </c>
    </row>
    <row r="386" spans="1:10" ht="23.25">
      <c r="A386" s="176"/>
      <c r="B386" s="178">
        <v>18</v>
      </c>
      <c r="C386" s="186">
        <v>85.1851</v>
      </c>
      <c r="D386" s="186">
        <v>85.2261</v>
      </c>
      <c r="E386" s="269">
        <f t="shared" si="15"/>
        <v>0.04099999999999682</v>
      </c>
      <c r="F386" s="229">
        <f t="shared" si="19"/>
        <v>125.07626601585363</v>
      </c>
      <c r="G386" s="269">
        <f t="shared" si="20"/>
        <v>327.79999999999995</v>
      </c>
      <c r="H386" s="178">
        <v>24</v>
      </c>
      <c r="I386" s="195">
        <v>686.54</v>
      </c>
      <c r="J386" s="195">
        <v>358.74</v>
      </c>
    </row>
    <row r="387" spans="1:10" ht="23.25">
      <c r="A387" s="176">
        <v>22480</v>
      </c>
      <c r="B387" s="178">
        <v>10</v>
      </c>
      <c r="C387" s="186">
        <v>85.1093</v>
      </c>
      <c r="D387" s="186">
        <v>85.2669</v>
      </c>
      <c r="E387" s="269">
        <f t="shared" si="15"/>
        <v>0.15760000000000218</v>
      </c>
      <c r="F387" s="229">
        <f t="shared" si="19"/>
        <v>506.41046238874776</v>
      </c>
      <c r="G387" s="269">
        <f t="shared" si="20"/>
        <v>311.21</v>
      </c>
      <c r="H387" s="178">
        <v>25</v>
      </c>
      <c r="I387" s="195">
        <v>680.8</v>
      </c>
      <c r="J387" s="195">
        <v>369.59</v>
      </c>
    </row>
    <row r="388" spans="1:10" ht="23.25">
      <c r="A388" s="176"/>
      <c r="B388" s="178">
        <v>11</v>
      </c>
      <c r="C388" s="186">
        <v>86.115</v>
      </c>
      <c r="D388" s="186">
        <v>86.2404</v>
      </c>
      <c r="E388" s="269">
        <f t="shared" si="15"/>
        <v>0.12539999999999907</v>
      </c>
      <c r="F388" s="229">
        <f t="shared" si="19"/>
        <v>401.87155492885233</v>
      </c>
      <c r="G388" s="269">
        <f t="shared" si="20"/>
        <v>312.03999999999996</v>
      </c>
      <c r="H388" s="178">
        <v>26</v>
      </c>
      <c r="I388" s="195">
        <v>687.01</v>
      </c>
      <c r="J388" s="195">
        <v>374.97</v>
      </c>
    </row>
    <row r="389" spans="1:10" ht="23.25">
      <c r="A389" s="176"/>
      <c r="B389" s="178">
        <v>12</v>
      </c>
      <c r="C389" s="186">
        <v>84.8564</v>
      </c>
      <c r="D389" s="186">
        <v>85.0002</v>
      </c>
      <c r="E389" s="269">
        <f t="shared" si="15"/>
        <v>0.14380000000001303</v>
      </c>
      <c r="F389" s="229">
        <f t="shared" si="19"/>
        <v>480.0694398077487</v>
      </c>
      <c r="G389" s="269">
        <f t="shared" si="20"/>
        <v>299.53999999999996</v>
      </c>
      <c r="H389" s="178">
        <v>27</v>
      </c>
      <c r="I389" s="195">
        <v>794.3</v>
      </c>
      <c r="J389" s="195">
        <v>494.76</v>
      </c>
    </row>
    <row r="390" spans="1:10" ht="23.25">
      <c r="A390" s="176">
        <v>22484</v>
      </c>
      <c r="B390" s="178">
        <v>13</v>
      </c>
      <c r="C390" s="186">
        <v>86.7692</v>
      </c>
      <c r="D390" s="186">
        <v>86.7906</v>
      </c>
      <c r="E390" s="269">
        <f t="shared" si="15"/>
        <v>0.021399999999999864</v>
      </c>
      <c r="F390" s="229">
        <f t="shared" si="19"/>
        <v>68.94996294744936</v>
      </c>
      <c r="G390" s="269">
        <f t="shared" si="20"/>
        <v>310.37</v>
      </c>
      <c r="H390" s="178">
        <v>28</v>
      </c>
      <c r="I390" s="195">
        <v>684.77</v>
      </c>
      <c r="J390" s="195">
        <v>374.4</v>
      </c>
    </row>
    <row r="391" spans="1:10" ht="23.25">
      <c r="A391" s="176"/>
      <c r="B391" s="178">
        <v>14</v>
      </c>
      <c r="C391" s="186">
        <v>85.9767</v>
      </c>
      <c r="D391" s="186">
        <v>86.0056</v>
      </c>
      <c r="E391" s="269">
        <f t="shared" si="15"/>
        <v>0.028900000000007253</v>
      </c>
      <c r="F391" s="229">
        <f t="shared" si="19"/>
        <v>87.98368191922324</v>
      </c>
      <c r="G391" s="269">
        <f t="shared" si="20"/>
        <v>328.46999999999997</v>
      </c>
      <c r="H391" s="178">
        <v>29</v>
      </c>
      <c r="I391" s="195">
        <v>666.17</v>
      </c>
      <c r="J391" s="195">
        <v>337.7</v>
      </c>
    </row>
    <row r="392" spans="1:10" ht="23.25">
      <c r="A392" s="176"/>
      <c r="B392" s="178">
        <v>15</v>
      </c>
      <c r="C392" s="186">
        <v>87.0381</v>
      </c>
      <c r="D392" s="186">
        <v>87.0666</v>
      </c>
      <c r="E392" s="269">
        <f t="shared" si="15"/>
        <v>0.028499999999993975</v>
      </c>
      <c r="F392" s="229">
        <f t="shared" si="19"/>
        <v>86.28780768413812</v>
      </c>
      <c r="G392" s="269">
        <f t="shared" si="20"/>
        <v>330.28999999999996</v>
      </c>
      <c r="H392" s="178">
        <v>30</v>
      </c>
      <c r="I392" s="195">
        <v>679.06</v>
      </c>
      <c r="J392" s="195">
        <v>348.77</v>
      </c>
    </row>
    <row r="393" spans="1:10" ht="23.25">
      <c r="A393" s="176">
        <v>22487</v>
      </c>
      <c r="B393" s="178">
        <v>16</v>
      </c>
      <c r="C393" s="186">
        <v>86.1963</v>
      </c>
      <c r="D393" s="186">
        <v>86.2565</v>
      </c>
      <c r="E393" s="269">
        <f t="shared" si="15"/>
        <v>0.06020000000000891</v>
      </c>
      <c r="F393" s="229">
        <f t="shared" si="19"/>
        <v>197.82458677009927</v>
      </c>
      <c r="G393" s="269">
        <f t="shared" si="20"/>
        <v>304.31</v>
      </c>
      <c r="H393" s="178">
        <v>31</v>
      </c>
      <c r="I393" s="195">
        <v>783.47</v>
      </c>
      <c r="J393" s="195">
        <v>479.16</v>
      </c>
    </row>
    <row r="394" spans="1:10" ht="23.25">
      <c r="A394" s="176"/>
      <c r="B394" s="178">
        <v>17</v>
      </c>
      <c r="C394" s="186">
        <v>87.2757</v>
      </c>
      <c r="D394" s="186">
        <v>87.308</v>
      </c>
      <c r="E394" s="269">
        <f t="shared" si="15"/>
        <v>0.032300000000006435</v>
      </c>
      <c r="F394" s="229">
        <f t="shared" si="19"/>
        <v>108.04482354911003</v>
      </c>
      <c r="G394" s="269">
        <f t="shared" si="20"/>
        <v>298.94999999999993</v>
      </c>
      <c r="H394" s="178">
        <v>32</v>
      </c>
      <c r="I394" s="195">
        <v>823.39</v>
      </c>
      <c r="J394" s="195">
        <v>524.44</v>
      </c>
    </row>
    <row r="395" spans="1:10" ht="23.25">
      <c r="A395" s="176"/>
      <c r="B395" s="178">
        <v>18</v>
      </c>
      <c r="C395" s="186">
        <v>85.1976</v>
      </c>
      <c r="D395" s="186">
        <v>85.2306</v>
      </c>
      <c r="E395" s="269">
        <f t="shared" si="15"/>
        <v>0.03300000000000125</v>
      </c>
      <c r="F395" s="229">
        <f t="shared" si="19"/>
        <v>110.22044088176771</v>
      </c>
      <c r="G395" s="269">
        <f t="shared" si="20"/>
        <v>299.4</v>
      </c>
      <c r="H395" s="178">
        <v>33</v>
      </c>
      <c r="I395" s="195">
        <v>846.15</v>
      </c>
      <c r="J395" s="195">
        <v>546.75</v>
      </c>
    </row>
    <row r="396" spans="1:10" ht="23.25">
      <c r="A396" s="176">
        <v>22511</v>
      </c>
      <c r="B396" s="178">
        <v>13</v>
      </c>
      <c r="C396" s="186">
        <v>84.901</v>
      </c>
      <c r="D396" s="186">
        <v>85.0273</v>
      </c>
      <c r="E396" s="269">
        <f t="shared" si="15"/>
        <v>0.12630000000000052</v>
      </c>
      <c r="F396" s="229">
        <f t="shared" si="19"/>
        <v>401.3983791514398</v>
      </c>
      <c r="G396" s="269">
        <f t="shared" si="20"/>
        <v>314.65</v>
      </c>
      <c r="H396" s="178">
        <v>34</v>
      </c>
      <c r="I396" s="195">
        <v>777.54</v>
      </c>
      <c r="J396" s="195">
        <v>462.89</v>
      </c>
    </row>
    <row r="397" spans="1:10" ht="23.25">
      <c r="A397" s="176"/>
      <c r="B397" s="178">
        <v>32</v>
      </c>
      <c r="C397" s="186">
        <v>85.048</v>
      </c>
      <c r="D397" s="186">
        <v>85.1684</v>
      </c>
      <c r="E397" s="269">
        <f t="shared" si="15"/>
        <v>0.12040000000000362</v>
      </c>
      <c r="F397" s="229">
        <f t="shared" si="19"/>
        <v>408.5787973394992</v>
      </c>
      <c r="G397" s="269">
        <f t="shared" si="20"/>
        <v>294.67999999999995</v>
      </c>
      <c r="H397" s="178">
        <v>35</v>
      </c>
      <c r="I397" s="195">
        <v>842.03</v>
      </c>
      <c r="J397" s="195">
        <v>547.35</v>
      </c>
    </row>
    <row r="398" spans="1:10" ht="23.25">
      <c r="A398" s="176"/>
      <c r="B398" s="178">
        <v>33</v>
      </c>
      <c r="C398" s="186">
        <v>86.032</v>
      </c>
      <c r="D398" s="186">
        <v>86.1611</v>
      </c>
      <c r="E398" s="269">
        <f t="shared" si="15"/>
        <v>0.1291000000000082</v>
      </c>
      <c r="F398" s="229">
        <f t="shared" si="19"/>
        <v>420.4116191220797</v>
      </c>
      <c r="G398" s="269">
        <f t="shared" si="20"/>
        <v>307.0799999999999</v>
      </c>
      <c r="H398" s="178">
        <v>36</v>
      </c>
      <c r="I398" s="195">
        <v>835.03</v>
      </c>
      <c r="J398" s="195">
        <v>527.95</v>
      </c>
    </row>
    <row r="399" spans="1:10" ht="23.25">
      <c r="A399" s="176">
        <v>22511</v>
      </c>
      <c r="B399" s="178">
        <v>34</v>
      </c>
      <c r="C399" s="186">
        <v>83.7767</v>
      </c>
      <c r="D399" s="186">
        <v>84.0632</v>
      </c>
      <c r="E399" s="269">
        <f t="shared" si="15"/>
        <v>0.28649999999998954</v>
      </c>
      <c r="F399" s="229">
        <f t="shared" si="19"/>
        <v>1033.2143243535272</v>
      </c>
      <c r="G399" s="269">
        <f t="shared" si="20"/>
        <v>277.28999999999996</v>
      </c>
      <c r="H399" s="178">
        <v>37</v>
      </c>
      <c r="I399" s="195">
        <v>803.54</v>
      </c>
      <c r="J399" s="195">
        <v>526.25</v>
      </c>
    </row>
    <row r="400" spans="1:10" ht="23.25">
      <c r="A400" s="176"/>
      <c r="B400" s="178">
        <v>35</v>
      </c>
      <c r="C400" s="186">
        <v>85.06</v>
      </c>
      <c r="D400" s="186">
        <v>85.3122</v>
      </c>
      <c r="E400" s="269">
        <f t="shared" si="15"/>
        <v>0.252200000000002</v>
      </c>
      <c r="F400" s="229">
        <f t="shared" si="19"/>
        <v>757.858044353633</v>
      </c>
      <c r="G400" s="269">
        <f t="shared" si="20"/>
        <v>332.78</v>
      </c>
      <c r="H400" s="178">
        <v>38</v>
      </c>
      <c r="I400" s="195">
        <v>710.38</v>
      </c>
      <c r="J400" s="195">
        <v>377.6</v>
      </c>
    </row>
    <row r="401" spans="1:10" ht="23.25">
      <c r="A401" s="176"/>
      <c r="B401" s="178">
        <v>36</v>
      </c>
      <c r="C401" s="186">
        <v>84.6387</v>
      </c>
      <c r="D401" s="186">
        <v>84.8852</v>
      </c>
      <c r="E401" s="269">
        <f t="shared" si="15"/>
        <v>0.2464999999999975</v>
      </c>
      <c r="F401" s="229">
        <f t="shared" si="19"/>
        <v>796.8835871076117</v>
      </c>
      <c r="G401" s="269">
        <f t="shared" si="20"/>
        <v>309.33</v>
      </c>
      <c r="H401" s="178">
        <v>39</v>
      </c>
      <c r="I401" s="195">
        <v>670.65</v>
      </c>
      <c r="J401" s="195">
        <v>361.32</v>
      </c>
    </row>
    <row r="402" spans="1:10" ht="23.25">
      <c r="A402" s="176">
        <v>22527</v>
      </c>
      <c r="B402" s="178">
        <v>19</v>
      </c>
      <c r="C402" s="186">
        <v>88.979</v>
      </c>
      <c r="D402" s="186">
        <v>88.9909</v>
      </c>
      <c r="E402" s="269">
        <f t="shared" si="15"/>
        <v>0.011899999999997135</v>
      </c>
      <c r="F402" s="229">
        <f t="shared" si="19"/>
        <v>37.670148781250816</v>
      </c>
      <c r="G402" s="269">
        <f t="shared" si="20"/>
        <v>315.90000000000003</v>
      </c>
      <c r="H402" s="178">
        <v>40</v>
      </c>
      <c r="I402" s="195">
        <v>763.33</v>
      </c>
      <c r="J402" s="195">
        <v>447.43</v>
      </c>
    </row>
    <row r="403" spans="1:10" ht="23.25">
      <c r="A403" s="176"/>
      <c r="B403" s="178">
        <v>20</v>
      </c>
      <c r="C403" s="186">
        <v>84.6836</v>
      </c>
      <c r="D403" s="186">
        <v>84.6926</v>
      </c>
      <c r="E403" s="269">
        <f t="shared" si="15"/>
        <v>0.009000000000000341</v>
      </c>
      <c r="F403" s="229">
        <f t="shared" si="19"/>
        <v>29.851736376000336</v>
      </c>
      <c r="G403" s="269">
        <f t="shared" si="20"/>
        <v>301.49</v>
      </c>
      <c r="H403" s="178">
        <v>41</v>
      </c>
      <c r="I403" s="195">
        <v>825.85</v>
      </c>
      <c r="J403" s="195">
        <v>524.36</v>
      </c>
    </row>
    <row r="404" spans="1:10" ht="23.25">
      <c r="A404" s="176"/>
      <c r="B404" s="178">
        <v>21</v>
      </c>
      <c r="C404" s="186">
        <v>86.3795</v>
      </c>
      <c r="D404" s="186">
        <v>86.3948</v>
      </c>
      <c r="E404" s="269">
        <f t="shared" si="15"/>
        <v>0.015300000000010527</v>
      </c>
      <c r="F404" s="229">
        <f t="shared" si="19"/>
        <v>46.79614619975694</v>
      </c>
      <c r="G404" s="269">
        <f t="shared" si="20"/>
        <v>326.94999999999993</v>
      </c>
      <c r="H404" s="178">
        <v>42</v>
      </c>
      <c r="I404" s="195">
        <v>675.56</v>
      </c>
      <c r="J404" s="195">
        <v>348.61</v>
      </c>
    </row>
    <row r="405" spans="1:10" ht="23.25">
      <c r="A405" s="176">
        <v>22542</v>
      </c>
      <c r="B405" s="178">
        <v>22</v>
      </c>
      <c r="C405" s="186">
        <v>85.1472</v>
      </c>
      <c r="D405" s="186">
        <v>85.3831</v>
      </c>
      <c r="E405" s="269">
        <f t="shared" si="15"/>
        <v>0.2359000000000009</v>
      </c>
      <c r="F405" s="229">
        <f t="shared" si="19"/>
        <v>635.4037601680787</v>
      </c>
      <c r="G405" s="269">
        <f t="shared" si="20"/>
        <v>371.25999999999993</v>
      </c>
      <c r="H405" s="178">
        <v>43</v>
      </c>
      <c r="I405" s="195">
        <v>737.68</v>
      </c>
      <c r="J405" s="195">
        <v>366.42</v>
      </c>
    </row>
    <row r="406" spans="1:10" ht="23.25">
      <c r="A406" s="176"/>
      <c r="B406" s="178">
        <v>23</v>
      </c>
      <c r="C406" s="186">
        <v>87.701</v>
      </c>
      <c r="D406" s="186">
        <v>87.9807</v>
      </c>
      <c r="E406" s="269">
        <f t="shared" si="15"/>
        <v>0.2797000000000054</v>
      </c>
      <c r="F406" s="229">
        <f t="shared" si="19"/>
        <v>760.384949978266</v>
      </c>
      <c r="G406" s="269">
        <f t="shared" si="20"/>
        <v>367.84000000000003</v>
      </c>
      <c r="H406" s="178">
        <v>44</v>
      </c>
      <c r="I406" s="195">
        <v>734.07</v>
      </c>
      <c r="J406" s="195">
        <v>366.23</v>
      </c>
    </row>
    <row r="407" spans="1:10" ht="23.25">
      <c r="A407" s="176"/>
      <c r="B407" s="178">
        <v>24</v>
      </c>
      <c r="C407" s="186">
        <v>88.0742</v>
      </c>
      <c r="D407" s="186">
        <v>88.3157</v>
      </c>
      <c r="E407" s="269">
        <f t="shared" si="15"/>
        <v>0.24150000000000205</v>
      </c>
      <c r="F407" s="229">
        <f t="shared" si="19"/>
        <v>709.4177780388992</v>
      </c>
      <c r="G407" s="269">
        <f t="shared" si="20"/>
        <v>340.41999999999996</v>
      </c>
      <c r="H407" s="178">
        <v>45</v>
      </c>
      <c r="I407" s="195">
        <v>721.04</v>
      </c>
      <c r="J407" s="195">
        <v>380.62</v>
      </c>
    </row>
    <row r="408" spans="1:10" ht="23.25">
      <c r="A408" s="176">
        <v>22548</v>
      </c>
      <c r="B408" s="178">
        <v>25</v>
      </c>
      <c r="C408" s="186">
        <v>87.0761</v>
      </c>
      <c r="D408" s="186">
        <v>87.1028</v>
      </c>
      <c r="E408" s="269">
        <f t="shared" si="15"/>
        <v>0.026700000000005275</v>
      </c>
      <c r="F408" s="229">
        <f t="shared" si="19"/>
        <v>86.10125765883676</v>
      </c>
      <c r="G408" s="269">
        <f t="shared" si="20"/>
        <v>310.09999999999997</v>
      </c>
      <c r="H408" s="178">
        <v>46</v>
      </c>
      <c r="I408" s="195">
        <v>684.41</v>
      </c>
      <c r="J408" s="195">
        <v>374.31</v>
      </c>
    </row>
    <row r="409" spans="1:10" ht="23.25">
      <c r="A409" s="176"/>
      <c r="B409" s="178">
        <v>26</v>
      </c>
      <c r="C409" s="186">
        <v>85.8318</v>
      </c>
      <c r="D409" s="186">
        <v>85.858</v>
      </c>
      <c r="E409" s="269">
        <f t="shared" si="15"/>
        <v>0.026200000000002888</v>
      </c>
      <c r="F409" s="229">
        <f t="shared" si="19"/>
        <v>80.56828315754755</v>
      </c>
      <c r="G409" s="269">
        <f t="shared" si="20"/>
        <v>325.19</v>
      </c>
      <c r="H409" s="178">
        <v>47</v>
      </c>
      <c r="I409" s="195">
        <v>636.25</v>
      </c>
      <c r="J409" s="195">
        <v>311.06</v>
      </c>
    </row>
    <row r="410" spans="1:10" ht="23.25">
      <c r="A410" s="176"/>
      <c r="B410" s="178">
        <v>27</v>
      </c>
      <c r="C410" s="186">
        <v>86.344</v>
      </c>
      <c r="D410" s="186">
        <v>86.3683</v>
      </c>
      <c r="E410" s="269">
        <f t="shared" si="15"/>
        <v>0.02430000000001087</v>
      </c>
      <c r="F410" s="229">
        <f t="shared" si="19"/>
        <v>67.91313825776493</v>
      </c>
      <c r="G410" s="269">
        <f t="shared" si="20"/>
        <v>357.81</v>
      </c>
      <c r="H410" s="178">
        <v>48</v>
      </c>
      <c r="I410" s="195">
        <v>728.12</v>
      </c>
      <c r="J410" s="195">
        <v>370.31</v>
      </c>
    </row>
    <row r="411" spans="1:10" ht="23.25">
      <c r="A411" s="176">
        <v>22557</v>
      </c>
      <c r="B411" s="178">
        <v>19</v>
      </c>
      <c r="C411" s="186">
        <v>88.9531</v>
      </c>
      <c r="D411" s="186">
        <v>89.0452</v>
      </c>
      <c r="E411" s="269">
        <f t="shared" si="15"/>
        <v>0.09209999999998786</v>
      </c>
      <c r="F411" s="229">
        <f t="shared" si="19"/>
        <v>270.2544088734642</v>
      </c>
      <c r="G411" s="269">
        <f t="shared" si="20"/>
        <v>340.79</v>
      </c>
      <c r="H411" s="178">
        <v>49</v>
      </c>
      <c r="I411" s="195">
        <v>685.86</v>
      </c>
      <c r="J411" s="195">
        <v>345.07</v>
      </c>
    </row>
    <row r="412" spans="1:10" ht="23.25">
      <c r="A412" s="176"/>
      <c r="B412" s="178">
        <v>20</v>
      </c>
      <c r="C412" s="186">
        <v>84.6501</v>
      </c>
      <c r="D412" s="186">
        <v>84.7751</v>
      </c>
      <c r="E412" s="269">
        <f t="shared" si="15"/>
        <v>0.125</v>
      </c>
      <c r="F412" s="229">
        <f t="shared" si="19"/>
        <v>369.7787244113123</v>
      </c>
      <c r="G412" s="269">
        <f t="shared" si="20"/>
        <v>338.03999999999996</v>
      </c>
      <c r="H412" s="178">
        <v>50</v>
      </c>
      <c r="I412" s="195">
        <v>697.93</v>
      </c>
      <c r="J412" s="195">
        <v>359.89</v>
      </c>
    </row>
    <row r="413" spans="1:10" ht="23.25">
      <c r="A413" s="176"/>
      <c r="B413" s="178">
        <v>21</v>
      </c>
      <c r="C413" s="186">
        <v>86.3482</v>
      </c>
      <c r="D413" s="186">
        <v>86.4844</v>
      </c>
      <c r="E413" s="269">
        <f t="shared" si="15"/>
        <v>0.1361999999999881</v>
      </c>
      <c r="F413" s="229">
        <f t="shared" si="19"/>
        <v>390.6944723329454</v>
      </c>
      <c r="G413" s="269">
        <f t="shared" si="20"/>
        <v>348.61</v>
      </c>
      <c r="H413" s="178">
        <v>51</v>
      </c>
      <c r="I413" s="195">
        <v>725.01</v>
      </c>
      <c r="J413" s="195">
        <v>376.4</v>
      </c>
    </row>
    <row r="414" spans="1:10" ht="23.25">
      <c r="A414" s="176">
        <v>22565</v>
      </c>
      <c r="B414" s="178">
        <v>22</v>
      </c>
      <c r="C414" s="186">
        <v>85.1135</v>
      </c>
      <c r="D414" s="186">
        <v>85.1278</v>
      </c>
      <c r="E414" s="269">
        <f t="shared" si="15"/>
        <v>0.014299999999991542</v>
      </c>
      <c r="F414" s="229">
        <f t="shared" si="19"/>
        <v>53.07107069954181</v>
      </c>
      <c r="G414" s="269">
        <f t="shared" si="20"/>
        <v>269.45000000000005</v>
      </c>
      <c r="H414" s="178">
        <v>52</v>
      </c>
      <c r="I414" s="195">
        <v>812.37</v>
      </c>
      <c r="J414" s="195">
        <v>542.92</v>
      </c>
    </row>
    <row r="415" spans="1:10" ht="23.25">
      <c r="A415" s="176"/>
      <c r="B415" s="178">
        <v>23</v>
      </c>
      <c r="C415" s="186">
        <v>87.6813</v>
      </c>
      <c r="D415" s="186">
        <v>87.6995</v>
      </c>
      <c r="E415" s="269">
        <f t="shared" si="15"/>
        <v>0.01820000000000732</v>
      </c>
      <c r="F415" s="229">
        <f t="shared" si="19"/>
        <v>53.34583931766369</v>
      </c>
      <c r="G415" s="269">
        <f t="shared" si="20"/>
        <v>341.16999999999996</v>
      </c>
      <c r="H415" s="178">
        <v>53</v>
      </c>
      <c r="I415" s="195">
        <v>709.28</v>
      </c>
      <c r="J415" s="195">
        <v>368.11</v>
      </c>
    </row>
    <row r="416" spans="1:10" ht="23.25">
      <c r="A416" s="176"/>
      <c r="B416" s="178">
        <v>24</v>
      </c>
      <c r="C416" s="186">
        <v>88.0704</v>
      </c>
      <c r="D416" s="186">
        <v>88.087</v>
      </c>
      <c r="E416" s="269">
        <f t="shared" si="15"/>
        <v>0.01659999999999684</v>
      </c>
      <c r="F416" s="229">
        <f t="shared" si="19"/>
        <v>56.97614552942111</v>
      </c>
      <c r="G416" s="269">
        <f t="shared" si="20"/>
        <v>291.34999999999997</v>
      </c>
      <c r="H416" s="178">
        <v>54</v>
      </c>
      <c r="I416" s="195">
        <v>789.43</v>
      </c>
      <c r="J416" s="195">
        <v>498.08</v>
      </c>
    </row>
    <row r="417" spans="1:10" ht="23.25">
      <c r="A417" s="176">
        <v>22570</v>
      </c>
      <c r="B417" s="178">
        <v>25</v>
      </c>
      <c r="C417" s="186">
        <v>87.0576</v>
      </c>
      <c r="D417" s="186">
        <v>87.1001</v>
      </c>
      <c r="E417" s="269">
        <f t="shared" si="15"/>
        <v>0.04250000000000398</v>
      </c>
      <c r="F417" s="229">
        <f t="shared" si="19"/>
        <v>127.03252032521515</v>
      </c>
      <c r="G417" s="269">
        <f t="shared" si="20"/>
        <v>334.56</v>
      </c>
      <c r="H417" s="178">
        <v>55</v>
      </c>
      <c r="I417" s="195">
        <v>690.51</v>
      </c>
      <c r="J417" s="195">
        <v>355.95</v>
      </c>
    </row>
    <row r="418" spans="1:10" ht="23.25">
      <c r="A418" s="176"/>
      <c r="B418" s="178">
        <v>26</v>
      </c>
      <c r="C418" s="186">
        <v>85.8152</v>
      </c>
      <c r="D418" s="186">
        <v>85.8495</v>
      </c>
      <c r="E418" s="269">
        <f t="shared" si="15"/>
        <v>0.034300000000001774</v>
      </c>
      <c r="F418" s="229">
        <f t="shared" si="19"/>
        <v>117.9869973513184</v>
      </c>
      <c r="G418" s="269">
        <f t="shared" si="20"/>
        <v>290.71000000000004</v>
      </c>
      <c r="H418" s="178">
        <v>56</v>
      </c>
      <c r="I418" s="195">
        <v>781.71</v>
      </c>
      <c r="J418" s="195">
        <v>491</v>
      </c>
    </row>
    <row r="419" spans="1:10" ht="23.25">
      <c r="A419" s="176"/>
      <c r="B419" s="178">
        <v>27</v>
      </c>
      <c r="C419" s="186">
        <v>86.351</v>
      </c>
      <c r="D419" s="186">
        <v>86.3931</v>
      </c>
      <c r="E419" s="269">
        <f t="shared" si="15"/>
        <v>0.04210000000000491</v>
      </c>
      <c r="F419" s="229">
        <f t="shared" si="19"/>
        <v>146.88950141308715</v>
      </c>
      <c r="G419" s="269">
        <f t="shared" si="20"/>
        <v>286.61</v>
      </c>
      <c r="H419" s="178">
        <v>57</v>
      </c>
      <c r="I419" s="195">
        <v>837.92</v>
      </c>
      <c r="J419" s="195">
        <v>551.31</v>
      </c>
    </row>
    <row r="420" spans="1:10" ht="23.25">
      <c r="A420" s="176">
        <v>22591</v>
      </c>
      <c r="B420" s="178">
        <v>19</v>
      </c>
      <c r="C420" s="186">
        <v>88.9195</v>
      </c>
      <c r="D420" s="186">
        <v>88.9427</v>
      </c>
      <c r="E420" s="269">
        <f t="shared" si="15"/>
        <v>0.023200000000002774</v>
      </c>
      <c r="F420" s="229">
        <f t="shared" si="19"/>
        <v>80.12433085823785</v>
      </c>
      <c r="G420" s="269">
        <f t="shared" si="20"/>
        <v>289.55</v>
      </c>
      <c r="H420" s="178">
        <v>58</v>
      </c>
      <c r="I420" s="195">
        <v>781.51</v>
      </c>
      <c r="J420" s="195">
        <v>491.96</v>
      </c>
    </row>
    <row r="421" spans="1:10" ht="23.25">
      <c r="A421" s="176"/>
      <c r="B421" s="178">
        <v>20</v>
      </c>
      <c r="C421" s="186">
        <v>84.6417</v>
      </c>
      <c r="D421" s="186">
        <v>84.6726</v>
      </c>
      <c r="E421" s="269">
        <f t="shared" si="15"/>
        <v>0.030900000000002592</v>
      </c>
      <c r="F421" s="229">
        <f t="shared" si="19"/>
        <v>94.61983648223229</v>
      </c>
      <c r="G421" s="269">
        <f t="shared" si="20"/>
        <v>326.56999999999994</v>
      </c>
      <c r="H421" s="178">
        <v>59</v>
      </c>
      <c r="I421" s="195">
        <v>692.79</v>
      </c>
      <c r="J421" s="195">
        <v>366.22</v>
      </c>
    </row>
    <row r="422" spans="1:10" ht="23.25">
      <c r="A422" s="176"/>
      <c r="B422" s="178">
        <v>21</v>
      </c>
      <c r="C422" s="186">
        <v>86.3531</v>
      </c>
      <c r="D422" s="186">
        <v>86.3726</v>
      </c>
      <c r="E422" s="269">
        <f t="shared" si="15"/>
        <v>0.019500000000007844</v>
      </c>
      <c r="F422" s="229">
        <f t="shared" si="19"/>
        <v>69.22994994144864</v>
      </c>
      <c r="G422" s="269">
        <f t="shared" si="20"/>
        <v>281.6700000000001</v>
      </c>
      <c r="H422" s="178">
        <v>60</v>
      </c>
      <c r="I422" s="195">
        <v>833.71</v>
      </c>
      <c r="J422" s="195">
        <v>552.04</v>
      </c>
    </row>
    <row r="423" spans="1:10" ht="23.25">
      <c r="A423" s="176">
        <v>22598</v>
      </c>
      <c r="B423" s="178">
        <v>22</v>
      </c>
      <c r="C423" s="186">
        <v>85.1594</v>
      </c>
      <c r="D423" s="186">
        <v>85.2133</v>
      </c>
      <c r="E423" s="269">
        <f t="shared" si="15"/>
        <v>0.05389999999999873</v>
      </c>
      <c r="F423" s="229">
        <f t="shared" si="19"/>
        <v>194.57078911269485</v>
      </c>
      <c r="G423" s="269">
        <f t="shared" si="20"/>
        <v>277.02</v>
      </c>
      <c r="H423" s="178">
        <v>61</v>
      </c>
      <c r="I423" s="195">
        <v>795.93</v>
      </c>
      <c r="J423" s="195">
        <v>518.91</v>
      </c>
    </row>
    <row r="424" spans="1:10" ht="23.25">
      <c r="A424" s="176"/>
      <c r="B424" s="178">
        <v>23</v>
      </c>
      <c r="C424" s="186">
        <v>87.7103</v>
      </c>
      <c r="D424" s="186">
        <v>87.782</v>
      </c>
      <c r="E424" s="269">
        <f t="shared" si="15"/>
        <v>0.07169999999999277</v>
      </c>
      <c r="F424" s="229">
        <f t="shared" si="19"/>
        <v>235.568551434086</v>
      </c>
      <c r="G424" s="269">
        <f t="shared" si="20"/>
        <v>304.37000000000006</v>
      </c>
      <c r="H424" s="178">
        <v>62</v>
      </c>
      <c r="I424" s="195">
        <v>671.95</v>
      </c>
      <c r="J424" s="195">
        <v>367.58</v>
      </c>
    </row>
    <row r="425" spans="1:10" ht="23.25">
      <c r="A425" s="176"/>
      <c r="B425" s="178">
        <v>24</v>
      </c>
      <c r="C425" s="186">
        <v>88.0697</v>
      </c>
      <c r="D425" s="186">
        <v>88.1325</v>
      </c>
      <c r="E425" s="269">
        <f t="shared" si="15"/>
        <v>0.06279999999999575</v>
      </c>
      <c r="F425" s="229">
        <f t="shared" si="19"/>
        <v>209.38218917746062</v>
      </c>
      <c r="G425" s="269">
        <f t="shared" si="20"/>
        <v>299.92999999999995</v>
      </c>
      <c r="H425" s="178">
        <v>63</v>
      </c>
      <c r="I425" s="195">
        <v>828.76</v>
      </c>
      <c r="J425" s="195">
        <v>528.83</v>
      </c>
    </row>
    <row r="426" spans="1:10" ht="23.25">
      <c r="A426" s="176">
        <v>22604</v>
      </c>
      <c r="B426" s="178">
        <v>25</v>
      </c>
      <c r="C426" s="186">
        <v>87.0675</v>
      </c>
      <c r="D426" s="186">
        <v>87.0853</v>
      </c>
      <c r="E426" s="269">
        <f t="shared" si="15"/>
        <v>0.017800000000008254</v>
      </c>
      <c r="F426" s="229">
        <f t="shared" si="19"/>
        <v>59.46216803076083</v>
      </c>
      <c r="G426" s="269">
        <f t="shared" si="20"/>
        <v>299.35</v>
      </c>
      <c r="H426" s="178">
        <v>64</v>
      </c>
      <c r="I426" s="195">
        <v>739.5</v>
      </c>
      <c r="J426" s="195">
        <v>440.15</v>
      </c>
    </row>
    <row r="427" spans="1:10" ht="23.25">
      <c r="A427" s="176"/>
      <c r="B427" s="178">
        <v>26</v>
      </c>
      <c r="C427" s="186">
        <v>85.827</v>
      </c>
      <c r="D427" s="186">
        <v>85.8452</v>
      </c>
      <c r="E427" s="269">
        <f t="shared" si="15"/>
        <v>0.01820000000000732</v>
      </c>
      <c r="F427" s="229">
        <f aca="true" t="shared" si="21" ref="F427:F447">((10^6)*E427/G427)</f>
        <v>64.32459178627029</v>
      </c>
      <c r="G427" s="269">
        <f t="shared" si="20"/>
        <v>282.94000000000005</v>
      </c>
      <c r="H427" s="178">
        <v>65</v>
      </c>
      <c r="I427" s="195">
        <v>893.24</v>
      </c>
      <c r="J427" s="195">
        <v>610.3</v>
      </c>
    </row>
    <row r="428" spans="1:10" ht="23.25">
      <c r="A428" s="176"/>
      <c r="B428" s="178">
        <v>27</v>
      </c>
      <c r="C428" s="186">
        <v>86.3177</v>
      </c>
      <c r="D428" s="186">
        <v>86.3391</v>
      </c>
      <c r="E428" s="269">
        <f t="shared" si="15"/>
        <v>0.021399999999999864</v>
      </c>
      <c r="F428" s="229">
        <f t="shared" si="21"/>
        <v>59.796579859170286</v>
      </c>
      <c r="G428" s="269">
        <f t="shared" si="20"/>
        <v>357.88</v>
      </c>
      <c r="H428" s="178">
        <v>66</v>
      </c>
      <c r="I428" s="195">
        <v>668.35</v>
      </c>
      <c r="J428" s="195">
        <v>310.47</v>
      </c>
    </row>
    <row r="429" spans="1:10" ht="23.25">
      <c r="A429" s="176">
        <v>22618</v>
      </c>
      <c r="B429" s="178">
        <v>10</v>
      </c>
      <c r="C429" s="186">
        <v>85.118</v>
      </c>
      <c r="D429" s="186">
        <v>85.1252</v>
      </c>
      <c r="E429" s="269">
        <f t="shared" si="15"/>
        <v>0.0072000000000116415</v>
      </c>
      <c r="F429" s="229">
        <f t="shared" si="21"/>
        <v>26.246719160147432</v>
      </c>
      <c r="G429" s="269">
        <f t="shared" si="20"/>
        <v>274.31999999999994</v>
      </c>
      <c r="H429" s="178">
        <v>67</v>
      </c>
      <c r="I429" s="195">
        <v>807.54</v>
      </c>
      <c r="J429" s="195">
        <v>533.22</v>
      </c>
    </row>
    <row r="430" spans="1:10" ht="23.25">
      <c r="A430" s="176"/>
      <c r="B430" s="178">
        <v>11</v>
      </c>
      <c r="C430" s="186">
        <v>86.1206</v>
      </c>
      <c r="D430" s="186">
        <v>86.1352</v>
      </c>
      <c r="E430" s="269">
        <f t="shared" si="15"/>
        <v>0.0146000000000015</v>
      </c>
      <c r="F430" s="229">
        <f t="shared" si="21"/>
        <v>47.78112318366769</v>
      </c>
      <c r="G430" s="269">
        <f t="shared" si="20"/>
        <v>305.56000000000006</v>
      </c>
      <c r="H430" s="178">
        <v>68</v>
      </c>
      <c r="I430" s="195">
        <v>824.99</v>
      </c>
      <c r="J430" s="195">
        <v>519.43</v>
      </c>
    </row>
    <row r="431" spans="1:10" ht="23.25">
      <c r="A431" s="176"/>
      <c r="B431" s="178">
        <v>12</v>
      </c>
      <c r="C431" s="186">
        <v>84.8494</v>
      </c>
      <c r="D431" s="186">
        <v>84.8583</v>
      </c>
      <c r="E431" s="269">
        <f t="shared" si="15"/>
        <v>0.008899999999997021</v>
      </c>
      <c r="F431" s="229">
        <f t="shared" si="21"/>
        <v>32.67613907551133</v>
      </c>
      <c r="G431" s="269">
        <f t="shared" si="20"/>
        <v>272.37</v>
      </c>
      <c r="H431" s="178">
        <v>69</v>
      </c>
      <c r="I431" s="195">
        <v>819.71</v>
      </c>
      <c r="J431" s="195">
        <v>547.34</v>
      </c>
    </row>
    <row r="432" spans="1:10" ht="23.25">
      <c r="A432" s="176">
        <v>22626</v>
      </c>
      <c r="B432" s="178">
        <v>13</v>
      </c>
      <c r="C432" s="186">
        <v>86.7754</v>
      </c>
      <c r="D432" s="186">
        <v>86.7862</v>
      </c>
      <c r="E432" s="269">
        <f t="shared" si="15"/>
        <v>0.01079999999998904</v>
      </c>
      <c r="F432" s="229">
        <f t="shared" si="21"/>
        <v>38.4040964369143</v>
      </c>
      <c r="G432" s="269">
        <f t="shared" si="20"/>
        <v>281.22</v>
      </c>
      <c r="H432" s="178">
        <v>70</v>
      </c>
      <c r="I432" s="195">
        <v>819.46</v>
      </c>
      <c r="J432" s="195">
        <v>538.24</v>
      </c>
    </row>
    <row r="433" spans="1:10" ht="23.25">
      <c r="A433" s="176"/>
      <c r="B433" s="178">
        <v>14</v>
      </c>
      <c r="C433" s="186">
        <v>85.993</v>
      </c>
      <c r="D433" s="186">
        <v>86.0097</v>
      </c>
      <c r="E433" s="269">
        <f t="shared" si="15"/>
        <v>0.01670000000000016</v>
      </c>
      <c r="F433" s="229">
        <f t="shared" si="21"/>
        <v>49.706819061226184</v>
      </c>
      <c r="G433" s="269">
        <f t="shared" si="20"/>
        <v>335.96999999999997</v>
      </c>
      <c r="H433" s="178">
        <v>71</v>
      </c>
      <c r="I433" s="195">
        <v>706.14</v>
      </c>
      <c r="J433" s="195">
        <v>370.17</v>
      </c>
    </row>
    <row r="434" spans="1:10" ht="23.25">
      <c r="A434" s="176"/>
      <c r="B434" s="178">
        <v>15</v>
      </c>
      <c r="C434" s="186">
        <v>87.0312</v>
      </c>
      <c r="D434" s="186">
        <v>87.0476</v>
      </c>
      <c r="E434" s="269">
        <f t="shared" si="15"/>
        <v>0.01640000000000441</v>
      </c>
      <c r="F434" s="229">
        <f t="shared" si="21"/>
        <v>51.200399612888795</v>
      </c>
      <c r="G434" s="269">
        <f t="shared" si="20"/>
        <v>320.31</v>
      </c>
      <c r="H434" s="178">
        <v>72</v>
      </c>
      <c r="I434" s="195">
        <v>777.73</v>
      </c>
      <c r="J434" s="195">
        <v>457.42</v>
      </c>
    </row>
    <row r="435" spans="1:10" ht="23.25">
      <c r="A435" s="176">
        <v>22633</v>
      </c>
      <c r="B435" s="178">
        <v>16</v>
      </c>
      <c r="C435" s="186">
        <v>86.1763</v>
      </c>
      <c r="D435" s="186">
        <v>86.1827</v>
      </c>
      <c r="E435" s="269">
        <f t="shared" si="15"/>
        <v>0.006399999999999295</v>
      </c>
      <c r="F435" s="229">
        <f t="shared" si="21"/>
        <v>20.475413507372096</v>
      </c>
      <c r="G435" s="269">
        <f t="shared" si="20"/>
        <v>312.56999999999994</v>
      </c>
      <c r="H435" s="178">
        <v>73</v>
      </c>
      <c r="I435" s="195">
        <v>866.76</v>
      </c>
      <c r="J435" s="195">
        <v>554.19</v>
      </c>
    </row>
    <row r="436" spans="1:10" ht="23.25">
      <c r="A436" s="176"/>
      <c r="B436" s="178">
        <v>17</v>
      </c>
      <c r="C436" s="186">
        <v>87.2633</v>
      </c>
      <c r="D436" s="186">
        <v>87.2715</v>
      </c>
      <c r="E436" s="269">
        <f t="shared" si="15"/>
        <v>0.008200000000002206</v>
      </c>
      <c r="F436" s="229">
        <f t="shared" si="21"/>
        <v>25.752151246787907</v>
      </c>
      <c r="G436" s="269">
        <f t="shared" si="20"/>
        <v>318.41999999999996</v>
      </c>
      <c r="H436" s="178">
        <v>74</v>
      </c>
      <c r="I436" s="195">
        <v>665.3</v>
      </c>
      <c r="J436" s="195">
        <v>346.88</v>
      </c>
    </row>
    <row r="437" spans="1:10" ht="23.25">
      <c r="A437" s="176"/>
      <c r="B437" s="178">
        <v>18</v>
      </c>
      <c r="C437" s="186">
        <v>85.1972</v>
      </c>
      <c r="D437" s="186">
        <v>85.2028</v>
      </c>
      <c r="E437" s="269">
        <f t="shared" si="15"/>
        <v>0.00560000000000116</v>
      </c>
      <c r="F437" s="229">
        <f t="shared" si="21"/>
        <v>16.80722710765977</v>
      </c>
      <c r="G437" s="269">
        <f t="shared" si="20"/>
        <v>333.19000000000005</v>
      </c>
      <c r="H437" s="178">
        <v>75</v>
      </c>
      <c r="I437" s="195">
        <v>805.45</v>
      </c>
      <c r="J437" s="195">
        <v>472.26</v>
      </c>
    </row>
    <row r="438" spans="1:10" ht="23.25">
      <c r="A438" s="176">
        <v>22650</v>
      </c>
      <c r="B438" s="178">
        <v>28</v>
      </c>
      <c r="C438" s="186">
        <v>87.2015</v>
      </c>
      <c r="D438" s="186">
        <v>87.2322</v>
      </c>
      <c r="E438" s="269">
        <f t="shared" si="15"/>
        <v>0.030700000000010164</v>
      </c>
      <c r="F438" s="229">
        <f t="shared" si="21"/>
        <v>85.40826262348077</v>
      </c>
      <c r="G438" s="269">
        <f t="shared" si="20"/>
        <v>359.45000000000005</v>
      </c>
      <c r="H438" s="178">
        <v>76</v>
      </c>
      <c r="I438" s="195">
        <v>729.85</v>
      </c>
      <c r="J438" s="195">
        <v>370.4</v>
      </c>
    </row>
    <row r="439" spans="1:10" ht="23.25">
      <c r="A439" s="176"/>
      <c r="B439" s="178">
        <v>29</v>
      </c>
      <c r="C439" s="186">
        <v>85.2309</v>
      </c>
      <c r="D439" s="186">
        <v>85.2608</v>
      </c>
      <c r="E439" s="269">
        <f t="shared" si="15"/>
        <v>0.029899999999997817</v>
      </c>
      <c r="F439" s="229">
        <f t="shared" si="21"/>
        <v>82.64005969983644</v>
      </c>
      <c r="G439" s="269">
        <f t="shared" si="20"/>
        <v>361.80999999999995</v>
      </c>
      <c r="H439" s="178">
        <v>77</v>
      </c>
      <c r="I439" s="195">
        <v>676.53</v>
      </c>
      <c r="J439" s="195">
        <v>314.72</v>
      </c>
    </row>
    <row r="440" spans="1:10" ht="23.25">
      <c r="A440" s="176"/>
      <c r="B440" s="178">
        <v>30</v>
      </c>
      <c r="C440" s="186">
        <v>84.9654</v>
      </c>
      <c r="D440" s="186">
        <v>84.9919</v>
      </c>
      <c r="E440" s="269">
        <f t="shared" si="15"/>
        <v>0.026499999999998636</v>
      </c>
      <c r="F440" s="229">
        <f t="shared" si="21"/>
        <v>81.12658809122497</v>
      </c>
      <c r="G440" s="269">
        <f t="shared" si="20"/>
        <v>326.65</v>
      </c>
      <c r="H440" s="178">
        <v>78</v>
      </c>
      <c r="I440" s="195">
        <v>720.3</v>
      </c>
      <c r="J440" s="195">
        <v>393.65</v>
      </c>
    </row>
    <row r="441" spans="1:10" ht="23.25">
      <c r="A441" s="176">
        <v>22661</v>
      </c>
      <c r="B441" s="178">
        <v>31</v>
      </c>
      <c r="C441" s="186">
        <v>84.8759</v>
      </c>
      <c r="D441" s="186">
        <v>84.8917</v>
      </c>
      <c r="E441" s="269">
        <f t="shared" si="15"/>
        <v>0.015799999999998704</v>
      </c>
      <c r="F441" s="229">
        <f t="shared" si="21"/>
        <v>42.56809548185119</v>
      </c>
      <c r="G441" s="269">
        <f t="shared" si="20"/>
        <v>371.16999999999996</v>
      </c>
      <c r="H441" s="178">
        <v>79</v>
      </c>
      <c r="I441" s="195">
        <v>764.79</v>
      </c>
      <c r="J441" s="195">
        <v>393.62</v>
      </c>
    </row>
    <row r="442" spans="1:10" ht="23.25">
      <c r="A442" s="176"/>
      <c r="B442" s="178">
        <v>32</v>
      </c>
      <c r="C442" s="186">
        <v>85.0114</v>
      </c>
      <c r="D442" s="186">
        <v>85.0305</v>
      </c>
      <c r="E442" s="269">
        <f t="shared" si="15"/>
        <v>0.019100000000008777</v>
      </c>
      <c r="F442" s="229">
        <f t="shared" si="21"/>
        <v>65.44906281057047</v>
      </c>
      <c r="G442" s="269">
        <f t="shared" si="20"/>
        <v>291.8299999999999</v>
      </c>
      <c r="H442" s="178">
        <v>80</v>
      </c>
      <c r="I442" s="195">
        <v>838.67</v>
      </c>
      <c r="J442" s="195">
        <v>546.84</v>
      </c>
    </row>
    <row r="443" spans="1:10" ht="23.25">
      <c r="A443" s="176"/>
      <c r="B443" s="178">
        <v>33</v>
      </c>
      <c r="C443" s="186">
        <v>85.9539</v>
      </c>
      <c r="D443" s="186">
        <v>85.9716</v>
      </c>
      <c r="E443" s="269">
        <f t="shared" si="15"/>
        <v>0.017699999999990723</v>
      </c>
      <c r="F443" s="229">
        <f t="shared" si="21"/>
        <v>47.65494588334156</v>
      </c>
      <c r="G443" s="269">
        <f t="shared" si="20"/>
        <v>371.42</v>
      </c>
      <c r="H443" s="178">
        <v>81</v>
      </c>
      <c r="I443" s="195">
        <v>738.23</v>
      </c>
      <c r="J443" s="195">
        <v>366.81</v>
      </c>
    </row>
    <row r="444" spans="1:10" ht="23.25">
      <c r="A444" s="176">
        <v>22670</v>
      </c>
      <c r="B444" s="178">
        <v>34</v>
      </c>
      <c r="C444" s="186">
        <v>83.7304</v>
      </c>
      <c r="D444" s="186">
        <v>83.7396</v>
      </c>
      <c r="E444" s="269">
        <f t="shared" si="15"/>
        <v>0.00919999999999277</v>
      </c>
      <c r="F444" s="229">
        <f t="shared" si="21"/>
        <v>29.918699186968357</v>
      </c>
      <c r="G444" s="269">
        <f t="shared" si="20"/>
        <v>307.5</v>
      </c>
      <c r="H444" s="178">
        <v>82</v>
      </c>
      <c r="I444" s="195">
        <v>846.16</v>
      </c>
      <c r="J444" s="195">
        <v>538.66</v>
      </c>
    </row>
    <row r="445" spans="1:10" ht="23.25">
      <c r="A445" s="176"/>
      <c r="B445" s="178">
        <v>35</v>
      </c>
      <c r="C445" s="186">
        <v>85.0181</v>
      </c>
      <c r="D445" s="186">
        <v>85.0269</v>
      </c>
      <c r="E445" s="269">
        <f t="shared" si="15"/>
        <v>0.008799999999993702</v>
      </c>
      <c r="F445" s="229">
        <f t="shared" si="21"/>
        <v>26.726599040253006</v>
      </c>
      <c r="G445" s="269">
        <f t="shared" si="20"/>
        <v>329.25999999999993</v>
      </c>
      <c r="H445" s="178">
        <v>83</v>
      </c>
      <c r="I445" s="195">
        <v>717.81</v>
      </c>
      <c r="J445" s="195">
        <v>388.55</v>
      </c>
    </row>
    <row r="446" spans="1:10" ht="23.25">
      <c r="A446" s="176"/>
      <c r="B446" s="178">
        <v>36</v>
      </c>
      <c r="C446" s="186">
        <v>84.5467</v>
      </c>
      <c r="D446" s="186">
        <v>84.5557</v>
      </c>
      <c r="E446" s="269">
        <f t="shared" si="15"/>
        <v>0.009000000000000341</v>
      </c>
      <c r="F446" s="229">
        <f t="shared" si="21"/>
        <v>24.070607114202573</v>
      </c>
      <c r="G446" s="269">
        <f t="shared" si="20"/>
        <v>373.9</v>
      </c>
      <c r="H446" s="178">
        <v>84</v>
      </c>
      <c r="I446" s="195">
        <v>706.54</v>
      </c>
      <c r="J446" s="195">
        <v>332.64</v>
      </c>
    </row>
    <row r="447" spans="1:10" ht="23.25">
      <c r="A447" s="176">
        <v>22682</v>
      </c>
      <c r="B447" s="178">
        <v>25</v>
      </c>
      <c r="C447" s="186">
        <v>87.0324</v>
      </c>
      <c r="D447" s="186">
        <v>87.0509</v>
      </c>
      <c r="E447" s="269">
        <f t="shared" si="15"/>
        <v>0.01850000000000307</v>
      </c>
      <c r="F447" s="229">
        <f t="shared" si="21"/>
        <v>49.44276665687541</v>
      </c>
      <c r="G447" s="269">
        <f t="shared" si="20"/>
        <v>374.16999999999996</v>
      </c>
      <c r="H447" s="178">
        <v>85</v>
      </c>
      <c r="I447" s="195">
        <v>743.3</v>
      </c>
      <c r="J447" s="195">
        <v>369.13</v>
      </c>
    </row>
    <row r="448" spans="1:10" ht="23.25">
      <c r="A448" s="176"/>
      <c r="B448" s="178">
        <v>26</v>
      </c>
      <c r="C448" s="186">
        <v>85.79</v>
      </c>
      <c r="D448" s="186">
        <v>85.798</v>
      </c>
      <c r="E448" s="269">
        <f t="shared" si="15"/>
        <v>0.007999999999995566</v>
      </c>
      <c r="F448" s="229">
        <f>((10^6)*E448/G448)</f>
        <v>23.25716611429608</v>
      </c>
      <c r="G448" s="269">
        <f t="shared" si="20"/>
        <v>343.98</v>
      </c>
      <c r="H448" s="178">
        <v>86</v>
      </c>
      <c r="I448" s="195">
        <v>711.61</v>
      </c>
      <c r="J448" s="195">
        <v>367.63</v>
      </c>
    </row>
    <row r="449" spans="1:10" ht="23.25">
      <c r="A449" s="176"/>
      <c r="B449" s="178">
        <v>27</v>
      </c>
      <c r="C449" s="186">
        <v>86.3276</v>
      </c>
      <c r="D449" s="186">
        <v>86.3394</v>
      </c>
      <c r="E449" s="269">
        <f t="shared" si="15"/>
        <v>0.011799999999993815</v>
      </c>
      <c r="F449" s="229">
        <f aca="true" t="shared" si="22" ref="F449:F467">((10^6)*E449/G449)</f>
        <v>39.40426100311834</v>
      </c>
      <c r="G449" s="269">
        <f t="shared" si="20"/>
        <v>299.4599999999999</v>
      </c>
      <c r="H449" s="178">
        <v>87</v>
      </c>
      <c r="I449" s="195">
        <v>817.4</v>
      </c>
      <c r="J449" s="195">
        <v>517.94</v>
      </c>
    </row>
    <row r="450" spans="1:10" ht="23.25">
      <c r="A450" s="176">
        <v>22688</v>
      </c>
      <c r="B450" s="178">
        <v>28</v>
      </c>
      <c r="C450" s="186">
        <v>87.2081</v>
      </c>
      <c r="D450" s="186">
        <v>87.2196</v>
      </c>
      <c r="E450" s="269">
        <f aca="true" t="shared" si="23" ref="E450:E464">D450-C450</f>
        <v>0.011499999999998067</v>
      </c>
      <c r="F450" s="229">
        <f t="shared" si="22"/>
        <v>40.008349568598895</v>
      </c>
      <c r="G450" s="269">
        <f t="shared" si="20"/>
        <v>287.44000000000005</v>
      </c>
      <c r="H450" s="178">
        <v>88</v>
      </c>
      <c r="I450" s="195">
        <v>838.11</v>
      </c>
      <c r="J450" s="195">
        <v>550.67</v>
      </c>
    </row>
    <row r="451" spans="1:10" ht="23.25">
      <c r="A451" s="176"/>
      <c r="B451" s="178">
        <v>29</v>
      </c>
      <c r="C451" s="186">
        <v>85.2463</v>
      </c>
      <c r="D451" s="186">
        <v>85.2571</v>
      </c>
      <c r="E451" s="269">
        <f t="shared" si="23"/>
        <v>0.01079999999998904</v>
      </c>
      <c r="F451" s="229">
        <f t="shared" si="22"/>
        <v>34.83533851559217</v>
      </c>
      <c r="G451" s="269">
        <f t="shared" si="20"/>
        <v>310.03</v>
      </c>
      <c r="H451" s="178">
        <v>89</v>
      </c>
      <c r="I451" s="195">
        <v>841.56</v>
      </c>
      <c r="J451" s="195">
        <v>531.53</v>
      </c>
    </row>
    <row r="452" spans="1:10" ht="23.25">
      <c r="A452" s="176"/>
      <c r="B452" s="178">
        <v>30</v>
      </c>
      <c r="C452" s="186">
        <v>84.9709</v>
      </c>
      <c r="D452" s="186">
        <v>84.9827</v>
      </c>
      <c r="E452" s="269">
        <f t="shared" si="23"/>
        <v>0.011799999999993815</v>
      </c>
      <c r="F452" s="229">
        <f t="shared" si="22"/>
        <v>37.71655053376531</v>
      </c>
      <c r="G452" s="269">
        <f t="shared" si="20"/>
        <v>312.86</v>
      </c>
      <c r="H452" s="178">
        <v>90</v>
      </c>
      <c r="I452" s="195">
        <v>824.83</v>
      </c>
      <c r="J452" s="195">
        <v>511.97</v>
      </c>
    </row>
    <row r="453" spans="1:10" ht="23.25">
      <c r="A453" s="176">
        <v>22695</v>
      </c>
      <c r="B453" s="178">
        <v>31</v>
      </c>
      <c r="C453" s="186">
        <v>84.8484</v>
      </c>
      <c r="D453" s="186">
        <v>84.8631</v>
      </c>
      <c r="E453" s="269">
        <f t="shared" si="23"/>
        <v>0.01470000000000482</v>
      </c>
      <c r="F453" s="229">
        <f t="shared" si="22"/>
        <v>46.0742830277537</v>
      </c>
      <c r="G453" s="269">
        <f t="shared" si="20"/>
        <v>319.05000000000007</v>
      </c>
      <c r="H453" s="178">
        <v>91</v>
      </c>
      <c r="I453" s="195">
        <v>798.19</v>
      </c>
      <c r="J453" s="195">
        <v>479.14</v>
      </c>
    </row>
    <row r="454" spans="1:10" ht="23.25">
      <c r="A454" s="176"/>
      <c r="B454" s="178">
        <v>32</v>
      </c>
      <c r="C454" s="186">
        <v>85.0119</v>
      </c>
      <c r="D454" s="186">
        <v>85.0207</v>
      </c>
      <c r="E454" s="269">
        <f t="shared" si="23"/>
        <v>0.008800000000007913</v>
      </c>
      <c r="F454" s="229">
        <f t="shared" si="22"/>
        <v>28.885606433638312</v>
      </c>
      <c r="G454" s="269">
        <f t="shared" si="20"/>
        <v>304.65000000000003</v>
      </c>
      <c r="H454" s="178">
        <v>92</v>
      </c>
      <c r="I454" s="195">
        <v>796.96</v>
      </c>
      <c r="J454" s="195">
        <v>492.31</v>
      </c>
    </row>
    <row r="455" spans="1:10" ht="23.25">
      <c r="A455" s="176"/>
      <c r="B455" s="178">
        <v>33</v>
      </c>
      <c r="C455" s="186">
        <v>85.9701</v>
      </c>
      <c r="D455" s="186">
        <v>85.9811</v>
      </c>
      <c r="E455" s="269">
        <f t="shared" si="23"/>
        <v>0.01099999999999568</v>
      </c>
      <c r="F455" s="229">
        <f t="shared" si="22"/>
        <v>30.054644808731364</v>
      </c>
      <c r="G455" s="269">
        <f t="shared" si="20"/>
        <v>366</v>
      </c>
      <c r="H455" s="178">
        <v>93</v>
      </c>
      <c r="I455" s="195">
        <v>636.74</v>
      </c>
      <c r="J455" s="195">
        <v>270.74</v>
      </c>
    </row>
    <row r="456" spans="1:10" ht="23.25">
      <c r="A456" s="176">
        <v>22709</v>
      </c>
      <c r="B456" s="178">
        <v>28</v>
      </c>
      <c r="C456" s="186">
        <v>87.219</v>
      </c>
      <c r="D456" s="186">
        <v>87.2333</v>
      </c>
      <c r="E456" s="269">
        <f t="shared" si="23"/>
        <v>0.014300000000005753</v>
      </c>
      <c r="F456" s="229">
        <f t="shared" si="22"/>
        <v>47.4531275925195</v>
      </c>
      <c r="G456" s="269">
        <f t="shared" si="20"/>
        <v>301.35</v>
      </c>
      <c r="H456" s="178">
        <v>94</v>
      </c>
      <c r="I456" s="195">
        <v>611.63</v>
      </c>
      <c r="J456" s="195">
        <v>310.28</v>
      </c>
    </row>
    <row r="457" spans="1:10" ht="23.25">
      <c r="A457" s="176"/>
      <c r="B457" s="178">
        <v>29</v>
      </c>
      <c r="C457" s="186">
        <v>85.2218</v>
      </c>
      <c r="D457" s="186">
        <v>85.2343</v>
      </c>
      <c r="E457" s="269">
        <f t="shared" si="23"/>
        <v>0.012500000000002842</v>
      </c>
      <c r="F457" s="229">
        <f t="shared" si="22"/>
        <v>47.02607125391384</v>
      </c>
      <c r="G457" s="269">
        <f t="shared" si="20"/>
        <v>265.81000000000006</v>
      </c>
      <c r="H457" s="178">
        <v>95</v>
      </c>
      <c r="I457" s="195">
        <v>744.84</v>
      </c>
      <c r="J457" s="195">
        <v>479.03</v>
      </c>
    </row>
    <row r="458" spans="1:10" ht="23.25">
      <c r="A458" s="176"/>
      <c r="B458" s="178">
        <v>30</v>
      </c>
      <c r="C458" s="186">
        <v>84.9776</v>
      </c>
      <c r="D458" s="186">
        <v>84.991</v>
      </c>
      <c r="E458" s="269">
        <f t="shared" si="23"/>
        <v>0.013400000000004297</v>
      </c>
      <c r="F458" s="229">
        <f t="shared" si="22"/>
        <v>52.89752092217075</v>
      </c>
      <c r="G458" s="269">
        <f t="shared" si="20"/>
        <v>253.32000000000005</v>
      </c>
      <c r="H458" s="178">
        <v>96</v>
      </c>
      <c r="I458" s="195">
        <v>863.49</v>
      </c>
      <c r="J458" s="195">
        <v>610.17</v>
      </c>
    </row>
    <row r="459" spans="1:10" ht="23.25">
      <c r="A459" s="176">
        <v>22717</v>
      </c>
      <c r="B459" s="178">
        <v>31</v>
      </c>
      <c r="C459" s="186">
        <v>84.8841</v>
      </c>
      <c r="D459" s="186">
        <v>84.8956</v>
      </c>
      <c r="E459" s="269">
        <f t="shared" si="23"/>
        <v>0.011499999999998067</v>
      </c>
      <c r="F459" s="229">
        <f t="shared" si="22"/>
        <v>34.399210313774844</v>
      </c>
      <c r="G459" s="269">
        <f t="shared" si="20"/>
        <v>334.31</v>
      </c>
      <c r="H459" s="178">
        <v>97</v>
      </c>
      <c r="I459" s="195">
        <v>771.72</v>
      </c>
      <c r="J459" s="195">
        <v>437.41</v>
      </c>
    </row>
    <row r="460" spans="1:10" ht="23.25">
      <c r="A460" s="176"/>
      <c r="B460" s="178">
        <v>32</v>
      </c>
      <c r="C460" s="186">
        <v>85.0165</v>
      </c>
      <c r="D460" s="186">
        <v>85.0263</v>
      </c>
      <c r="E460" s="269">
        <f t="shared" si="23"/>
        <v>0.009800000000012687</v>
      </c>
      <c r="F460" s="229">
        <f t="shared" si="22"/>
        <v>34.083399993088335</v>
      </c>
      <c r="G460" s="269">
        <f t="shared" si="20"/>
        <v>287.53</v>
      </c>
      <c r="H460" s="178">
        <v>98</v>
      </c>
      <c r="I460" s="195">
        <v>860.05</v>
      </c>
      <c r="J460" s="195">
        <v>572.52</v>
      </c>
    </row>
    <row r="461" spans="1:10" ht="23.25">
      <c r="A461" s="176"/>
      <c r="B461" s="178">
        <v>33</v>
      </c>
      <c r="C461" s="186">
        <v>85.9625</v>
      </c>
      <c r="D461" s="186">
        <v>85.9688</v>
      </c>
      <c r="E461" s="269">
        <f t="shared" si="23"/>
        <v>0.0062999999999959755</v>
      </c>
      <c r="F461" s="229">
        <f t="shared" si="22"/>
        <v>23.571669098649217</v>
      </c>
      <c r="G461" s="269">
        <f>I461-J460</f>
        <v>267.27</v>
      </c>
      <c r="H461" s="178">
        <v>99</v>
      </c>
      <c r="I461" s="195">
        <v>839.79</v>
      </c>
      <c r="J461" s="195">
        <v>565.32</v>
      </c>
    </row>
    <row r="462" spans="1:10" ht="23.25">
      <c r="A462" s="176">
        <v>22723</v>
      </c>
      <c r="B462" s="178">
        <v>34</v>
      </c>
      <c r="C462" s="186">
        <v>83.8237</v>
      </c>
      <c r="D462" s="186">
        <v>83.8311</v>
      </c>
      <c r="E462" s="269">
        <f t="shared" si="23"/>
        <v>0.00740000000000407</v>
      </c>
      <c r="F462" s="229">
        <f t="shared" si="22"/>
        <v>24.71527337097649</v>
      </c>
      <c r="G462" s="269">
        <f>I462-J461</f>
        <v>299.40999999999997</v>
      </c>
      <c r="H462" s="178">
        <v>100</v>
      </c>
      <c r="I462" s="195">
        <v>864.73</v>
      </c>
      <c r="J462" s="195">
        <v>553.35</v>
      </c>
    </row>
    <row r="463" spans="1:10" ht="23.25">
      <c r="A463" s="176"/>
      <c r="B463" s="178">
        <v>35</v>
      </c>
      <c r="C463" s="186">
        <v>85.029</v>
      </c>
      <c r="D463" s="186">
        <v>85.037</v>
      </c>
      <c r="E463" s="269">
        <f t="shared" si="23"/>
        <v>0.008000000000009777</v>
      </c>
      <c r="F463" s="229">
        <f t="shared" si="22"/>
        <v>39.74167908598996</v>
      </c>
      <c r="G463" s="269">
        <f>I463-J462</f>
        <v>201.29999999999995</v>
      </c>
      <c r="H463" s="178">
        <v>101</v>
      </c>
      <c r="I463" s="195">
        <v>754.65</v>
      </c>
      <c r="J463" s="195">
        <v>372.44</v>
      </c>
    </row>
    <row r="464" spans="1:10" ht="24" thickBot="1">
      <c r="A464" s="279"/>
      <c r="B464" s="280">
        <v>36</v>
      </c>
      <c r="C464" s="281">
        <v>84.5911</v>
      </c>
      <c r="D464" s="281">
        <v>84.5973</v>
      </c>
      <c r="E464" s="282">
        <f t="shared" si="23"/>
        <v>0.006200000000006867</v>
      </c>
      <c r="F464" s="283">
        <f t="shared" si="22"/>
        <v>18.63876863878928</v>
      </c>
      <c r="G464" s="282">
        <f>I464-J463</f>
        <v>332.64000000000004</v>
      </c>
      <c r="H464" s="280">
        <v>102</v>
      </c>
      <c r="I464" s="284">
        <v>705.08</v>
      </c>
      <c r="J464" s="284">
        <v>384.11</v>
      </c>
    </row>
    <row r="465" spans="1:9" ht="23.25">
      <c r="A465" s="240"/>
      <c r="B465" s="241"/>
      <c r="C465" s="242"/>
      <c r="D465" s="242"/>
      <c r="E465" s="278"/>
      <c r="F465" s="244" t="e">
        <f t="shared" si="22"/>
        <v>#DIV/0!</v>
      </c>
      <c r="G465" s="278"/>
      <c r="H465" s="241">
        <v>103</v>
      </c>
      <c r="I465" s="247"/>
    </row>
    <row r="466" spans="1:10" ht="23.25">
      <c r="A466" s="176"/>
      <c r="B466" s="178"/>
      <c r="C466" s="186"/>
      <c r="D466" s="186"/>
      <c r="E466" s="269"/>
      <c r="F466" s="229" t="e">
        <f t="shared" si="22"/>
        <v>#DIV/0!</v>
      </c>
      <c r="G466" s="269"/>
      <c r="H466" s="178">
        <v>104</v>
      </c>
      <c r="I466" s="195"/>
      <c r="J466" s="195"/>
    </row>
    <row r="467" spans="1:10" ht="24" thickBot="1">
      <c r="A467" s="176"/>
      <c r="B467" s="178"/>
      <c r="C467" s="186"/>
      <c r="D467" s="186"/>
      <c r="E467" s="269"/>
      <c r="F467" s="229" t="e">
        <f t="shared" si="22"/>
        <v>#DIV/0!</v>
      </c>
      <c r="G467" s="269"/>
      <c r="H467" s="280">
        <v>105</v>
      </c>
      <c r="I467" s="195"/>
      <c r="J467" s="195"/>
    </row>
    <row r="468" spans="1:10" ht="23.25">
      <c r="A468" s="176"/>
      <c r="B468" s="178"/>
      <c r="C468" s="186"/>
      <c r="D468" s="186"/>
      <c r="E468" s="269"/>
      <c r="F468" s="269"/>
      <c r="G468" s="269"/>
      <c r="H468" s="178"/>
      <c r="I468" s="195"/>
      <c r="J468" s="195"/>
    </row>
    <row r="469" spans="1:10" ht="23.25">
      <c r="A469" s="176"/>
      <c r="B469" s="178"/>
      <c r="C469" s="186"/>
      <c r="D469" s="186"/>
      <c r="E469" s="269"/>
      <c r="F469" s="269"/>
      <c r="G469" s="269"/>
      <c r="H469" s="178"/>
      <c r="I469" s="195"/>
      <c r="J469" s="195"/>
    </row>
    <row r="470" spans="1:10" ht="23.25">
      <c r="A470" s="176"/>
      <c r="B470" s="178"/>
      <c r="C470" s="186"/>
      <c r="D470" s="186"/>
      <c r="E470" s="269"/>
      <c r="F470" s="269"/>
      <c r="G470" s="269"/>
      <c r="H470" s="178"/>
      <c r="I470" s="195"/>
      <c r="J470" s="195"/>
    </row>
    <row r="471" spans="1:10" ht="23.25">
      <c r="A471" s="176"/>
      <c r="B471" s="178"/>
      <c r="C471" s="186"/>
      <c r="D471" s="186"/>
      <c r="E471" s="269"/>
      <c r="F471" s="269"/>
      <c r="G471" s="269"/>
      <c r="H471" s="178"/>
      <c r="I471" s="195"/>
      <c r="J471" s="195"/>
    </row>
    <row r="472" spans="1:10" ht="23.25">
      <c r="A472" s="176"/>
      <c r="B472" s="178"/>
      <c r="C472" s="186"/>
      <c r="D472" s="186"/>
      <c r="E472" s="269"/>
      <c r="F472" s="269"/>
      <c r="G472" s="269"/>
      <c r="H472" s="178"/>
      <c r="I472" s="195"/>
      <c r="J472" s="195"/>
    </row>
    <row r="473" spans="1:10" ht="23.25">
      <c r="A473" s="176"/>
      <c r="B473" s="178"/>
      <c r="C473" s="186"/>
      <c r="D473" s="186"/>
      <c r="E473" s="269"/>
      <c r="F473" s="269"/>
      <c r="G473" s="269"/>
      <c r="H473" s="178"/>
      <c r="I473" s="195"/>
      <c r="J473" s="195"/>
    </row>
    <row r="474" spans="1:10" ht="23.25">
      <c r="A474" s="176"/>
      <c r="B474" s="178"/>
      <c r="C474" s="186"/>
      <c r="D474" s="186"/>
      <c r="E474" s="269"/>
      <c r="F474" s="269"/>
      <c r="G474" s="269"/>
      <c r="H474" s="178"/>
      <c r="I474" s="195"/>
      <c r="J474" s="195"/>
    </row>
    <row r="475" spans="1:10" ht="23.25">
      <c r="A475" s="176"/>
      <c r="B475" s="178"/>
      <c r="C475" s="186"/>
      <c r="D475" s="186"/>
      <c r="E475" s="269"/>
      <c r="F475" s="269"/>
      <c r="G475" s="269"/>
      <c r="H475" s="178"/>
      <c r="I475" s="195"/>
      <c r="J475" s="195"/>
    </row>
    <row r="476" spans="1:10" ht="23.25">
      <c r="A476" s="176"/>
      <c r="B476" s="178"/>
      <c r="C476" s="186"/>
      <c r="D476" s="186"/>
      <c r="E476" s="269"/>
      <c r="F476" s="269"/>
      <c r="G476" s="269"/>
      <c r="H476" s="178"/>
      <c r="I476" s="195"/>
      <c r="J476" s="195"/>
    </row>
    <row r="477" spans="1:10" ht="23.25">
      <c r="A477" s="176"/>
      <c r="B477" s="178"/>
      <c r="C477" s="186"/>
      <c r="D477" s="186"/>
      <c r="E477" s="269"/>
      <c r="F477" s="269"/>
      <c r="G477" s="269"/>
      <c r="H477" s="178"/>
      <c r="I477" s="195"/>
      <c r="J477" s="195"/>
    </row>
    <row r="478" spans="1:10" ht="23.25">
      <c r="A478" s="176"/>
      <c r="B478" s="178"/>
      <c r="C478" s="186"/>
      <c r="D478" s="186"/>
      <c r="E478" s="269"/>
      <c r="F478" s="269"/>
      <c r="G478" s="269"/>
      <c r="H478" s="178"/>
      <c r="I478" s="195"/>
      <c r="J478" s="195"/>
    </row>
    <row r="479" spans="1:10" ht="23.25">
      <c r="A479" s="176"/>
      <c r="B479" s="178"/>
      <c r="C479" s="186"/>
      <c r="D479" s="186"/>
      <c r="E479" s="269"/>
      <c r="F479" s="269"/>
      <c r="G479" s="269"/>
      <c r="H479" s="178"/>
      <c r="I479" s="195"/>
      <c r="J479" s="195"/>
    </row>
    <row r="480" spans="1:10" ht="23.25">
      <c r="A480" s="176"/>
      <c r="B480" s="178"/>
      <c r="C480" s="186"/>
      <c r="D480" s="186"/>
      <c r="E480" s="269"/>
      <c r="F480" s="269"/>
      <c r="G480" s="269"/>
      <c r="H480" s="178"/>
      <c r="I480" s="195"/>
      <c r="J480" s="195"/>
    </row>
    <row r="481" spans="1:10" ht="23.25">
      <c r="A481" s="176"/>
      <c r="B481" s="178"/>
      <c r="C481" s="186"/>
      <c r="D481" s="186"/>
      <c r="E481" s="269"/>
      <c r="F481" s="269"/>
      <c r="G481" s="269"/>
      <c r="H481" s="178"/>
      <c r="I481" s="195"/>
      <c r="J481" s="195"/>
    </row>
    <row r="482" spans="1:10" ht="23.25">
      <c r="A482" s="176"/>
      <c r="B482" s="178"/>
      <c r="C482" s="186"/>
      <c r="D482" s="186"/>
      <c r="E482" s="269"/>
      <c r="F482" s="269"/>
      <c r="G482" s="269"/>
      <c r="H482" s="178"/>
      <c r="I482" s="195"/>
      <c r="J482" s="195"/>
    </row>
    <row r="483" spans="1:10" ht="23.25">
      <c r="A483" s="176"/>
      <c r="B483" s="178"/>
      <c r="C483" s="186"/>
      <c r="D483" s="186"/>
      <c r="E483" s="269"/>
      <c r="F483" s="269"/>
      <c r="G483" s="269"/>
      <c r="H483" s="178"/>
      <c r="I483" s="195"/>
      <c r="J483" s="195"/>
    </row>
    <row r="484" spans="1:10" ht="23.25">
      <c r="A484" s="176"/>
      <c r="B484" s="178"/>
      <c r="C484" s="186"/>
      <c r="D484" s="186"/>
      <c r="E484" s="269"/>
      <c r="F484" s="269"/>
      <c r="G484" s="269"/>
      <c r="H484" s="178"/>
      <c r="I484" s="195"/>
      <c r="J484" s="195"/>
    </row>
    <row r="485" spans="1:10" ht="23.25">
      <c r="A485" s="176"/>
      <c r="B485" s="178"/>
      <c r="C485" s="186"/>
      <c r="D485" s="186"/>
      <c r="E485" s="269"/>
      <c r="F485" s="269"/>
      <c r="G485" s="269"/>
      <c r="H485" s="178"/>
      <c r="I485" s="195"/>
      <c r="J485" s="195"/>
    </row>
    <row r="486" spans="1:10" ht="23.25">
      <c r="A486" s="176"/>
      <c r="B486" s="178"/>
      <c r="C486" s="186"/>
      <c r="D486" s="186"/>
      <c r="E486" s="269"/>
      <c r="F486" s="269"/>
      <c r="G486" s="269"/>
      <c r="H486" s="178"/>
      <c r="I486" s="195"/>
      <c r="J486" s="195"/>
    </row>
    <row r="487" spans="1:10" ht="23.25">
      <c r="A487" s="176"/>
      <c r="B487" s="178"/>
      <c r="C487" s="186"/>
      <c r="D487" s="186"/>
      <c r="E487" s="269"/>
      <c r="F487" s="269"/>
      <c r="G487" s="269"/>
      <c r="H487" s="178"/>
      <c r="I487" s="195"/>
      <c r="J487" s="195"/>
    </row>
    <row r="488" spans="1:10" ht="23.25">
      <c r="A488" s="176"/>
      <c r="B488" s="178"/>
      <c r="C488" s="186"/>
      <c r="D488" s="186"/>
      <c r="E488" s="269"/>
      <c r="F488" s="269"/>
      <c r="G488" s="269"/>
      <c r="H488" s="178"/>
      <c r="I488" s="195"/>
      <c r="J488" s="195"/>
    </row>
    <row r="489" spans="1:10" ht="23.25">
      <c r="A489" s="176"/>
      <c r="B489" s="178"/>
      <c r="C489" s="186"/>
      <c r="D489" s="186"/>
      <c r="E489" s="269"/>
      <c r="F489" s="269"/>
      <c r="G489" s="269"/>
      <c r="H489" s="178"/>
      <c r="I489" s="195"/>
      <c r="J489" s="195"/>
    </row>
    <row r="490" spans="1:10" ht="23.25">
      <c r="A490" s="176"/>
      <c r="B490" s="178"/>
      <c r="C490" s="186"/>
      <c r="D490" s="186"/>
      <c r="E490" s="269"/>
      <c r="F490" s="269"/>
      <c r="G490" s="269"/>
      <c r="H490" s="178"/>
      <c r="I490" s="195"/>
      <c r="J490" s="195"/>
    </row>
    <row r="491" spans="1:10" ht="23.25">
      <c r="A491" s="176"/>
      <c r="B491" s="178"/>
      <c r="C491" s="186"/>
      <c r="D491" s="186"/>
      <c r="E491" s="269"/>
      <c r="F491" s="269"/>
      <c r="G491" s="269"/>
      <c r="H491" s="178"/>
      <c r="I491" s="195"/>
      <c r="J491" s="195"/>
    </row>
    <row r="492" spans="1:10" ht="23.25">
      <c r="A492" s="176"/>
      <c r="B492" s="178"/>
      <c r="C492" s="186"/>
      <c r="D492" s="186"/>
      <c r="E492" s="269"/>
      <c r="F492" s="269"/>
      <c r="G492" s="269"/>
      <c r="H492" s="178"/>
      <c r="I492" s="195"/>
      <c r="J492" s="195"/>
    </row>
    <row r="493" spans="1:10" ht="23.25">
      <c r="A493" s="176"/>
      <c r="B493" s="178"/>
      <c r="C493" s="186"/>
      <c r="D493" s="186"/>
      <c r="E493" s="269"/>
      <c r="F493" s="269"/>
      <c r="G493" s="269"/>
      <c r="H493" s="178"/>
      <c r="I493" s="195"/>
      <c r="J493" s="195"/>
    </row>
    <row r="494" spans="1:10" ht="23.25">
      <c r="A494" s="176"/>
      <c r="B494" s="178"/>
      <c r="C494" s="186"/>
      <c r="D494" s="186"/>
      <c r="E494" s="269"/>
      <c r="F494" s="269"/>
      <c r="G494" s="269"/>
      <c r="H494" s="178"/>
      <c r="I494" s="195"/>
      <c r="J494" s="195"/>
    </row>
    <row r="495" spans="1:10" ht="23.25">
      <c r="A495" s="176"/>
      <c r="B495" s="178"/>
      <c r="C495" s="186"/>
      <c r="D495" s="186"/>
      <c r="E495" s="269"/>
      <c r="F495" s="269"/>
      <c r="G495" s="269"/>
      <c r="H495" s="178"/>
      <c r="I495" s="195"/>
      <c r="J495" s="195"/>
    </row>
    <row r="496" spans="1:10" ht="23.25">
      <c r="A496" s="176"/>
      <c r="B496" s="178"/>
      <c r="C496" s="186"/>
      <c r="D496" s="186"/>
      <c r="E496" s="269"/>
      <c r="F496" s="269"/>
      <c r="G496" s="269"/>
      <c r="H496" s="178"/>
      <c r="I496" s="195"/>
      <c r="J496" s="195"/>
    </row>
    <row r="497" spans="1:10" ht="23.25">
      <c r="A497" s="176"/>
      <c r="B497" s="178"/>
      <c r="C497" s="186"/>
      <c r="D497" s="186"/>
      <c r="E497" s="269"/>
      <c r="F497" s="269"/>
      <c r="G497" s="269"/>
      <c r="H497" s="178"/>
      <c r="I497" s="195"/>
      <c r="J497" s="195"/>
    </row>
    <row r="498" spans="1:10" ht="23.25">
      <c r="A498" s="176"/>
      <c r="B498" s="178"/>
      <c r="C498" s="186"/>
      <c r="D498" s="186"/>
      <c r="E498" s="269"/>
      <c r="F498" s="269"/>
      <c r="G498" s="269"/>
      <c r="H498" s="178"/>
      <c r="I498" s="195"/>
      <c r="J498" s="195"/>
    </row>
    <row r="499" spans="1:10" ht="23.25">
      <c r="A499" s="176"/>
      <c r="B499" s="178"/>
      <c r="C499" s="186"/>
      <c r="D499" s="186"/>
      <c r="E499" s="269"/>
      <c r="F499" s="269"/>
      <c r="G499" s="269"/>
      <c r="H499" s="178"/>
      <c r="I499" s="195"/>
      <c r="J499" s="195"/>
    </row>
    <row r="500" spans="1:10" ht="23.25">
      <c r="A500" s="176"/>
      <c r="B500" s="178"/>
      <c r="C500" s="186"/>
      <c r="D500" s="186"/>
      <c r="E500" s="269"/>
      <c r="F500" s="269"/>
      <c r="G500" s="269"/>
      <c r="H500" s="178"/>
      <c r="I500" s="195"/>
      <c r="J500" s="195"/>
    </row>
    <row r="501" spans="1:10" ht="23.25">
      <c r="A501" s="176"/>
      <c r="B501" s="178"/>
      <c r="C501" s="186"/>
      <c r="D501" s="186"/>
      <c r="E501" s="269"/>
      <c r="F501" s="269"/>
      <c r="G501" s="269"/>
      <c r="H501" s="178"/>
      <c r="I501" s="195"/>
      <c r="J501" s="195"/>
    </row>
    <row r="502" spans="1:10" ht="23.25">
      <c r="A502" s="176"/>
      <c r="B502" s="178"/>
      <c r="C502" s="186"/>
      <c r="D502" s="186"/>
      <c r="E502" s="269"/>
      <c r="F502" s="269"/>
      <c r="G502" s="269"/>
      <c r="H502" s="178"/>
      <c r="I502" s="195"/>
      <c r="J502" s="195"/>
    </row>
    <row r="503" spans="1:10" ht="23.25">
      <c r="A503" s="176"/>
      <c r="B503" s="178"/>
      <c r="C503" s="186"/>
      <c r="D503" s="186"/>
      <c r="E503" s="269"/>
      <c r="F503" s="269"/>
      <c r="G503" s="269"/>
      <c r="H503" s="178"/>
      <c r="I503" s="195"/>
      <c r="J503" s="195"/>
    </row>
    <row r="504" spans="1:10" ht="23.25">
      <c r="A504" s="176"/>
      <c r="B504" s="178"/>
      <c r="C504" s="186"/>
      <c r="D504" s="186"/>
      <c r="E504" s="269"/>
      <c r="F504" s="269"/>
      <c r="G504" s="269"/>
      <c r="H504" s="178"/>
      <c r="I504" s="195"/>
      <c r="J504" s="195"/>
    </row>
    <row r="505" spans="1:10" ht="23.25">
      <c r="A505" s="176"/>
      <c r="B505" s="178"/>
      <c r="C505" s="186"/>
      <c r="D505" s="186"/>
      <c r="E505" s="269"/>
      <c r="F505" s="269"/>
      <c r="G505" s="269"/>
      <c r="H505" s="178"/>
      <c r="I505" s="195"/>
      <c r="J505" s="195"/>
    </row>
    <row r="506" spans="1:10" ht="23.25">
      <c r="A506" s="176"/>
      <c r="B506" s="178"/>
      <c r="C506" s="186"/>
      <c r="D506" s="186"/>
      <c r="E506" s="269"/>
      <c r="F506" s="269"/>
      <c r="G506" s="269"/>
      <c r="H506" s="178"/>
      <c r="I506" s="195"/>
      <c r="J506" s="195"/>
    </row>
    <row r="507" spans="1:10" ht="23.25">
      <c r="A507" s="176"/>
      <c r="B507" s="178"/>
      <c r="C507" s="186"/>
      <c r="D507" s="186"/>
      <c r="E507" s="269"/>
      <c r="F507" s="269"/>
      <c r="G507" s="269"/>
      <c r="H507" s="178"/>
      <c r="I507" s="195"/>
      <c r="J507" s="195"/>
    </row>
    <row r="508" spans="1:10" ht="23.25">
      <c r="A508" s="176"/>
      <c r="B508" s="178"/>
      <c r="C508" s="186"/>
      <c r="D508" s="186"/>
      <c r="E508" s="269"/>
      <c r="F508" s="269"/>
      <c r="G508" s="269"/>
      <c r="H508" s="178"/>
      <c r="I508" s="195"/>
      <c r="J508" s="195"/>
    </row>
    <row r="509" spans="1:10" ht="23.25">
      <c r="A509" s="176"/>
      <c r="B509" s="178"/>
      <c r="C509" s="186"/>
      <c r="D509" s="186"/>
      <c r="E509" s="269"/>
      <c r="F509" s="269"/>
      <c r="G509" s="269"/>
      <c r="H509" s="178"/>
      <c r="I509" s="195"/>
      <c r="J509" s="195"/>
    </row>
    <row r="510" spans="1:10" ht="23.25">
      <c r="A510" s="176"/>
      <c r="B510" s="178"/>
      <c r="C510" s="186"/>
      <c r="D510" s="186"/>
      <c r="E510" s="269"/>
      <c r="F510" s="269"/>
      <c r="G510" s="269"/>
      <c r="H510" s="178"/>
      <c r="I510" s="195"/>
      <c r="J510" s="195"/>
    </row>
    <row r="511" spans="1:10" ht="23.25">
      <c r="A511" s="176"/>
      <c r="B511" s="178"/>
      <c r="C511" s="186"/>
      <c r="D511" s="186"/>
      <c r="E511" s="269"/>
      <c r="F511" s="269"/>
      <c r="G511" s="269"/>
      <c r="H511" s="178"/>
      <c r="I511" s="195"/>
      <c r="J511" s="195"/>
    </row>
    <row r="512" spans="1:10" ht="23.25">
      <c r="A512" s="176"/>
      <c r="B512" s="178"/>
      <c r="C512" s="186"/>
      <c r="D512" s="186"/>
      <c r="E512" s="269"/>
      <c r="F512" s="269"/>
      <c r="G512" s="269"/>
      <c r="H512" s="178"/>
      <c r="I512" s="195"/>
      <c r="J512" s="195"/>
    </row>
    <row r="513" spans="1:10" ht="23.25">
      <c r="A513" s="176"/>
      <c r="B513" s="178"/>
      <c r="C513" s="186"/>
      <c r="D513" s="186"/>
      <c r="E513" s="269"/>
      <c r="F513" s="269"/>
      <c r="G513" s="269"/>
      <c r="H513" s="178"/>
      <c r="I513" s="195"/>
      <c r="J513" s="195"/>
    </row>
    <row r="514" spans="1:10" ht="23.25">
      <c r="A514" s="176"/>
      <c r="B514" s="178"/>
      <c r="C514" s="186"/>
      <c r="D514" s="186"/>
      <c r="E514" s="269"/>
      <c r="F514" s="269"/>
      <c r="G514" s="269"/>
      <c r="H514" s="178"/>
      <c r="I514" s="195"/>
      <c r="J514" s="195"/>
    </row>
    <row r="515" spans="1:10" ht="23.25">
      <c r="A515" s="176"/>
      <c r="B515" s="178"/>
      <c r="C515" s="186"/>
      <c r="D515" s="186"/>
      <c r="E515" s="269"/>
      <c r="F515" s="269"/>
      <c r="G515" s="269"/>
      <c r="H515" s="178"/>
      <c r="I515" s="195"/>
      <c r="J515" s="19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89" zoomScaleNormal="89" zoomScalePageLayoutView="0" workbookViewId="0" topLeftCell="A632">
      <selection activeCell="H649" sqref="H649"/>
    </sheetView>
  </sheetViews>
  <sheetFormatPr defaultColWidth="9.140625" defaultRowHeight="23.25"/>
  <cols>
    <col min="1" max="1" width="10.421875" style="6" bestFit="1" customWidth="1"/>
    <col min="2" max="2" width="12.7109375" style="131" customWidth="1"/>
    <col min="3" max="5" width="12.7109375" style="137" customWidth="1"/>
    <col min="6" max="6" width="12.7109375" style="1" customWidth="1"/>
    <col min="7" max="7" width="12.7109375" style="137" customWidth="1"/>
    <col min="8" max="8" width="12.7109375" style="147" customWidth="1"/>
    <col min="9" max="11" width="12.7109375" style="137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30" t="s">
        <v>0</v>
      </c>
      <c r="C2" s="136"/>
      <c r="D2" s="136"/>
      <c r="E2" s="136"/>
      <c r="F2" s="2"/>
      <c r="G2" s="136"/>
      <c r="I2" s="136"/>
      <c r="J2" s="136"/>
      <c r="K2" s="136"/>
      <c r="L2" s="2"/>
      <c r="M2" s="2"/>
    </row>
    <row r="3" spans="2:7" ht="24">
      <c r="B3" s="131" t="s">
        <v>218</v>
      </c>
      <c r="G3" s="137" t="s">
        <v>1</v>
      </c>
    </row>
    <row r="4" spans="2:7" ht="24">
      <c r="B4" s="131" t="s">
        <v>2</v>
      </c>
      <c r="G4" s="137" t="s">
        <v>3</v>
      </c>
    </row>
    <row r="5" spans="2:7" ht="27.75" thickBot="1">
      <c r="B5" s="131" t="s">
        <v>219</v>
      </c>
      <c r="G5" s="137" t="s">
        <v>4</v>
      </c>
    </row>
    <row r="6" spans="2:15" ht="96">
      <c r="B6" s="132" t="s">
        <v>5</v>
      </c>
      <c r="C6" s="153" t="s">
        <v>6</v>
      </c>
      <c r="D6" s="285" t="s">
        <v>7</v>
      </c>
      <c r="E6" s="149"/>
      <c r="F6" s="3" t="s">
        <v>8</v>
      </c>
      <c r="G6" s="152" t="s">
        <v>9</v>
      </c>
      <c r="H6" s="103" t="s">
        <v>10</v>
      </c>
      <c r="I6" s="138"/>
      <c r="J6" s="138"/>
      <c r="K6" s="138"/>
      <c r="L6" s="10"/>
      <c r="M6" s="10"/>
      <c r="N6" s="8"/>
      <c r="O6" s="8"/>
    </row>
    <row r="7" spans="2:15" ht="72">
      <c r="B7" s="133"/>
      <c r="C7" s="150" t="s">
        <v>11</v>
      </c>
      <c r="D7" s="150" t="s">
        <v>12</v>
      </c>
      <c r="E7" s="150" t="s">
        <v>13</v>
      </c>
      <c r="F7" s="4" t="s">
        <v>14</v>
      </c>
      <c r="G7" s="150" t="s">
        <v>15</v>
      </c>
      <c r="H7" s="148"/>
      <c r="I7" s="7"/>
      <c r="J7" s="7"/>
      <c r="K7" s="7"/>
      <c r="L7" s="8"/>
      <c r="M7" s="8"/>
      <c r="N7" s="8"/>
      <c r="O7" s="8"/>
    </row>
    <row r="8" spans="2:43" ht="24">
      <c r="B8" s="134" t="s">
        <v>16</v>
      </c>
      <c r="C8" s="151" t="s">
        <v>17</v>
      </c>
      <c r="D8" s="151" t="s">
        <v>18</v>
      </c>
      <c r="E8" s="151" t="s">
        <v>19</v>
      </c>
      <c r="F8" s="63" t="s">
        <v>20</v>
      </c>
      <c r="G8" s="151" t="s">
        <v>21</v>
      </c>
      <c r="H8" s="104" t="s">
        <v>22</v>
      </c>
      <c r="I8" s="139"/>
      <c r="J8" s="139"/>
      <c r="K8" s="139"/>
      <c r="L8" s="11"/>
      <c r="M8" s="11"/>
      <c r="N8" s="8"/>
      <c r="O8" s="93"/>
      <c r="P8" s="2"/>
      <c r="Q8" s="2"/>
      <c r="R8" s="2"/>
      <c r="S8" s="2"/>
      <c r="T8" s="2"/>
      <c r="U8" s="289"/>
      <c r="V8" s="289"/>
      <c r="W8" s="2"/>
      <c r="X8" s="2"/>
      <c r="Y8" s="2"/>
      <c r="Z8" s="2"/>
      <c r="AA8" s="2"/>
      <c r="AB8" s="2"/>
      <c r="AC8" s="2"/>
      <c r="AD8" s="2"/>
      <c r="AE8" s="5"/>
      <c r="AG8" s="5"/>
      <c r="AI8" s="5"/>
      <c r="AK8" s="5"/>
      <c r="AM8" s="5"/>
      <c r="AO8" s="5"/>
      <c r="AQ8" s="5"/>
    </row>
    <row r="9" spans="1:15" s="12" customFormat="1" ht="24">
      <c r="A9" s="65">
        <v>1</v>
      </c>
      <c r="B9" s="216">
        <v>35186</v>
      </c>
      <c r="C9" s="66">
        <v>291.85</v>
      </c>
      <c r="D9" s="66">
        <v>2.87</v>
      </c>
      <c r="E9" s="67">
        <f aca="true" t="shared" si="0" ref="E9:E40">D9*0.0864</f>
        <v>0.24796800000000002</v>
      </c>
      <c r="F9" s="66">
        <v>82.97</v>
      </c>
      <c r="G9" s="68">
        <f aca="true" t="shared" si="1" ref="G9:G40">F9*E9</f>
        <v>20.57390496</v>
      </c>
      <c r="H9" s="116"/>
      <c r="I9" s="15">
        <v>0</v>
      </c>
      <c r="J9" s="15">
        <v>0</v>
      </c>
      <c r="K9" s="15">
        <v>0</v>
      </c>
      <c r="L9" s="94"/>
      <c r="M9" s="94"/>
      <c r="N9" s="64"/>
      <c r="O9" s="64"/>
    </row>
    <row r="10" spans="1:15" s="12" customFormat="1" ht="24">
      <c r="A10" s="65">
        <f aca="true" t="shared" si="2" ref="A10:A38">+A9+1</f>
        <v>2</v>
      </c>
      <c r="B10" s="216">
        <v>35199</v>
      </c>
      <c r="C10" s="66">
        <v>291.75</v>
      </c>
      <c r="D10" s="66">
        <v>1.935</v>
      </c>
      <c r="E10" s="67">
        <f t="shared" si="0"/>
        <v>0.16718400000000003</v>
      </c>
      <c r="F10" s="66">
        <v>18.1</v>
      </c>
      <c r="G10" s="68">
        <f t="shared" si="1"/>
        <v>3.0260304000000007</v>
      </c>
      <c r="H10" s="116"/>
      <c r="I10" s="15">
        <v>0</v>
      </c>
      <c r="J10" s="15">
        <v>0</v>
      </c>
      <c r="K10" s="15">
        <v>0</v>
      </c>
      <c r="L10" s="94"/>
      <c r="M10" s="94"/>
      <c r="N10" s="64"/>
      <c r="O10" s="64"/>
    </row>
    <row r="11" spans="1:15" s="12" customFormat="1" ht="24">
      <c r="A11" s="65">
        <f t="shared" si="2"/>
        <v>3</v>
      </c>
      <c r="B11" s="216">
        <v>35216</v>
      </c>
      <c r="C11" s="66">
        <v>291.78</v>
      </c>
      <c r="D11" s="66">
        <v>1.896</v>
      </c>
      <c r="E11" s="67">
        <f t="shared" si="0"/>
        <v>0.1638144</v>
      </c>
      <c r="F11" s="66">
        <v>84.57</v>
      </c>
      <c r="G11" s="68">
        <f t="shared" si="1"/>
        <v>13.853783808</v>
      </c>
      <c r="H11" s="116"/>
      <c r="I11" s="15">
        <v>0</v>
      </c>
      <c r="J11" s="15">
        <v>0</v>
      </c>
      <c r="K11" s="15">
        <v>0</v>
      </c>
      <c r="L11" s="94"/>
      <c r="M11" s="94"/>
      <c r="N11" s="64"/>
      <c r="O11" s="64"/>
    </row>
    <row r="12" spans="1:15" s="12" customFormat="1" ht="24">
      <c r="A12" s="65">
        <f t="shared" si="2"/>
        <v>4</v>
      </c>
      <c r="B12" s="216">
        <v>35226</v>
      </c>
      <c r="C12" s="66">
        <v>291.95</v>
      </c>
      <c r="D12" s="66">
        <v>4.899</v>
      </c>
      <c r="E12" s="67">
        <f t="shared" si="0"/>
        <v>0.4232736</v>
      </c>
      <c r="F12" s="66">
        <v>79.06</v>
      </c>
      <c r="G12" s="68">
        <f t="shared" si="1"/>
        <v>33.464010816000005</v>
      </c>
      <c r="H12" s="116"/>
      <c r="I12" s="15">
        <v>0</v>
      </c>
      <c r="J12" s="15">
        <v>0</v>
      </c>
      <c r="K12" s="15">
        <v>0</v>
      </c>
      <c r="L12" s="94"/>
      <c r="M12" s="94"/>
      <c r="N12" s="64"/>
      <c r="O12" s="64"/>
    </row>
    <row r="13" spans="1:15" s="12" customFormat="1" ht="24">
      <c r="A13" s="65">
        <f t="shared" si="2"/>
        <v>5</v>
      </c>
      <c r="B13" s="216">
        <v>35235</v>
      </c>
      <c r="C13" s="66">
        <v>291.97</v>
      </c>
      <c r="D13" s="66">
        <v>5.261</v>
      </c>
      <c r="E13" s="67">
        <f t="shared" si="0"/>
        <v>0.4545504</v>
      </c>
      <c r="F13" s="66">
        <v>41.61</v>
      </c>
      <c r="G13" s="68">
        <f t="shared" si="1"/>
        <v>18.913842144</v>
      </c>
      <c r="H13" s="116"/>
      <c r="I13" s="15">
        <v>0</v>
      </c>
      <c r="J13" s="15">
        <v>0</v>
      </c>
      <c r="K13" s="15">
        <v>0</v>
      </c>
      <c r="L13" s="94"/>
      <c r="M13" s="94"/>
      <c r="N13" s="64"/>
      <c r="O13" s="64"/>
    </row>
    <row r="14" spans="1:15" s="12" customFormat="1" ht="24">
      <c r="A14" s="65">
        <f t="shared" si="2"/>
        <v>6</v>
      </c>
      <c r="B14" s="216">
        <v>35246</v>
      </c>
      <c r="C14" s="66">
        <v>291.8</v>
      </c>
      <c r="D14" s="66">
        <v>3.258</v>
      </c>
      <c r="E14" s="67">
        <f t="shared" si="0"/>
        <v>0.2814912</v>
      </c>
      <c r="F14" s="66">
        <v>42.14</v>
      </c>
      <c r="G14" s="68">
        <f t="shared" si="1"/>
        <v>11.862039168</v>
      </c>
      <c r="H14" s="116"/>
      <c r="I14" s="15">
        <v>0</v>
      </c>
      <c r="J14" s="15">
        <v>0</v>
      </c>
      <c r="K14" s="15">
        <v>0</v>
      </c>
      <c r="L14" s="94"/>
      <c r="M14" s="94"/>
      <c r="N14" s="64"/>
      <c r="O14" s="64"/>
    </row>
    <row r="15" spans="1:15" s="12" customFormat="1" ht="24">
      <c r="A15" s="65">
        <f t="shared" si="2"/>
        <v>7</v>
      </c>
      <c r="B15" s="216">
        <v>35256</v>
      </c>
      <c r="C15" s="66">
        <v>291.66</v>
      </c>
      <c r="D15" s="66">
        <v>1.568</v>
      </c>
      <c r="E15" s="67">
        <f t="shared" si="0"/>
        <v>0.13547520000000002</v>
      </c>
      <c r="F15" s="66">
        <v>34.59</v>
      </c>
      <c r="G15" s="68">
        <f t="shared" si="1"/>
        <v>4.686087168000001</v>
      </c>
      <c r="H15" s="116"/>
      <c r="I15" s="15">
        <v>0</v>
      </c>
      <c r="J15" s="15">
        <v>0</v>
      </c>
      <c r="K15" s="15">
        <v>0</v>
      </c>
      <c r="L15" s="94"/>
      <c r="M15" s="94"/>
      <c r="N15" s="64"/>
      <c r="O15" s="64"/>
    </row>
    <row r="16" spans="1:15" s="12" customFormat="1" ht="24">
      <c r="A16" s="65">
        <f t="shared" si="2"/>
        <v>8</v>
      </c>
      <c r="B16" s="216">
        <v>35264</v>
      </c>
      <c r="C16" s="66">
        <v>291.67</v>
      </c>
      <c r="D16" s="66">
        <v>1.852</v>
      </c>
      <c r="E16" s="67">
        <f t="shared" si="0"/>
        <v>0.1600128</v>
      </c>
      <c r="F16" s="66">
        <v>29.54</v>
      </c>
      <c r="G16" s="68">
        <f t="shared" si="1"/>
        <v>4.726778112</v>
      </c>
      <c r="H16" s="116"/>
      <c r="I16" s="15">
        <v>0</v>
      </c>
      <c r="J16" s="15">
        <v>0</v>
      </c>
      <c r="K16" s="15">
        <v>0</v>
      </c>
      <c r="L16" s="94"/>
      <c r="M16" s="94"/>
      <c r="N16" s="64"/>
      <c r="O16" s="64"/>
    </row>
    <row r="17" spans="1:15" s="12" customFormat="1" ht="24">
      <c r="A17" s="65">
        <f t="shared" si="2"/>
        <v>9</v>
      </c>
      <c r="B17" s="216">
        <v>35277</v>
      </c>
      <c r="C17" s="66">
        <v>291.85</v>
      </c>
      <c r="D17" s="66">
        <v>5.688</v>
      </c>
      <c r="E17" s="67">
        <f t="shared" si="0"/>
        <v>0.4914432</v>
      </c>
      <c r="F17" s="66">
        <v>38.19</v>
      </c>
      <c r="G17" s="68">
        <f t="shared" si="1"/>
        <v>18.768215808</v>
      </c>
      <c r="H17" s="116"/>
      <c r="I17" s="15">
        <v>0</v>
      </c>
      <c r="J17" s="15">
        <v>0</v>
      </c>
      <c r="K17" s="15">
        <v>0</v>
      </c>
      <c r="L17" s="94"/>
      <c r="M17" s="94"/>
      <c r="N17" s="64"/>
      <c r="O17" s="64"/>
    </row>
    <row r="18" spans="1:15" s="12" customFormat="1" ht="24">
      <c r="A18" s="65">
        <f t="shared" si="2"/>
        <v>10</v>
      </c>
      <c r="B18" s="216">
        <v>35292</v>
      </c>
      <c r="C18" s="66">
        <v>291.85</v>
      </c>
      <c r="D18" s="66">
        <v>5.562</v>
      </c>
      <c r="E18" s="67">
        <f t="shared" si="0"/>
        <v>0.48055680000000006</v>
      </c>
      <c r="F18" s="66">
        <v>29.94</v>
      </c>
      <c r="G18" s="68">
        <f t="shared" si="1"/>
        <v>14.387870592000002</v>
      </c>
      <c r="H18" s="116"/>
      <c r="I18" s="15">
        <v>0</v>
      </c>
      <c r="J18" s="15">
        <v>0</v>
      </c>
      <c r="K18" s="15">
        <v>0</v>
      </c>
      <c r="L18" s="94"/>
      <c r="M18" s="94"/>
      <c r="N18" s="64"/>
      <c r="O18" s="64"/>
    </row>
    <row r="19" spans="1:15" s="12" customFormat="1" ht="24">
      <c r="A19" s="65">
        <f t="shared" si="2"/>
        <v>11</v>
      </c>
      <c r="B19" s="216">
        <v>35299</v>
      </c>
      <c r="C19" s="66">
        <v>292.15</v>
      </c>
      <c r="D19" s="66">
        <v>19.827</v>
      </c>
      <c r="E19" s="67">
        <f t="shared" si="0"/>
        <v>1.7130528000000003</v>
      </c>
      <c r="F19" s="66">
        <v>96.69</v>
      </c>
      <c r="G19" s="68">
        <f t="shared" si="1"/>
        <v>165.63507523200002</v>
      </c>
      <c r="H19" s="116"/>
      <c r="I19" s="15">
        <v>0</v>
      </c>
      <c r="J19" s="15">
        <v>0</v>
      </c>
      <c r="K19" s="15">
        <v>0</v>
      </c>
      <c r="L19" s="94"/>
      <c r="M19" s="94"/>
      <c r="N19" s="64"/>
      <c r="O19" s="64"/>
    </row>
    <row r="20" spans="1:15" s="12" customFormat="1" ht="24">
      <c r="A20" s="65">
        <f t="shared" si="2"/>
        <v>12</v>
      </c>
      <c r="B20" s="216">
        <v>35304</v>
      </c>
      <c r="C20" s="66">
        <v>292.62</v>
      </c>
      <c r="D20" s="66">
        <v>42.324</v>
      </c>
      <c r="E20" s="67">
        <f t="shared" si="0"/>
        <v>3.6567936</v>
      </c>
      <c r="F20" s="66">
        <v>125.39</v>
      </c>
      <c r="G20" s="68">
        <f t="shared" si="1"/>
        <v>458.52534950399996</v>
      </c>
      <c r="H20" s="116"/>
      <c r="I20" s="15">
        <v>0</v>
      </c>
      <c r="J20" s="15">
        <v>0</v>
      </c>
      <c r="K20" s="15">
        <v>0</v>
      </c>
      <c r="L20" s="94"/>
      <c r="M20" s="94"/>
      <c r="N20" s="64"/>
      <c r="O20" s="64"/>
    </row>
    <row r="21" spans="1:15" s="12" customFormat="1" ht="24">
      <c r="A21" s="65">
        <f t="shared" si="2"/>
        <v>13</v>
      </c>
      <c r="B21" s="216">
        <v>35310</v>
      </c>
      <c r="C21" s="66">
        <v>292.63</v>
      </c>
      <c r="D21" s="66">
        <v>47.629</v>
      </c>
      <c r="E21" s="67">
        <f t="shared" si="0"/>
        <v>4.1151456</v>
      </c>
      <c r="F21" s="66">
        <v>362.69</v>
      </c>
      <c r="G21" s="68">
        <f t="shared" si="1"/>
        <v>1492.522157664</v>
      </c>
      <c r="H21" s="116"/>
      <c r="I21" s="15">
        <v>0</v>
      </c>
      <c r="J21" s="15">
        <v>0</v>
      </c>
      <c r="K21" s="15">
        <v>0</v>
      </c>
      <c r="L21" s="94"/>
      <c r="M21" s="94"/>
      <c r="N21" s="64"/>
      <c r="O21" s="64"/>
    </row>
    <row r="22" spans="1:15" s="12" customFormat="1" ht="24">
      <c r="A22" s="65">
        <f t="shared" si="2"/>
        <v>14</v>
      </c>
      <c r="B22" s="216">
        <v>35324</v>
      </c>
      <c r="C22" s="66">
        <v>291.95</v>
      </c>
      <c r="D22" s="66">
        <v>7.597</v>
      </c>
      <c r="E22" s="67">
        <f t="shared" si="0"/>
        <v>0.6563808000000001</v>
      </c>
      <c r="F22" s="66">
        <v>51.16</v>
      </c>
      <c r="G22" s="68">
        <f t="shared" si="1"/>
        <v>33.580441728000004</v>
      </c>
      <c r="H22" s="116"/>
      <c r="I22" s="15">
        <v>0</v>
      </c>
      <c r="J22" s="15">
        <v>0</v>
      </c>
      <c r="K22" s="15">
        <v>0</v>
      </c>
      <c r="L22" s="94"/>
      <c r="M22" s="94"/>
      <c r="N22" s="64"/>
      <c r="O22" s="64"/>
    </row>
    <row r="23" spans="1:15" s="12" customFormat="1" ht="24">
      <c r="A23" s="65">
        <f t="shared" si="2"/>
        <v>15</v>
      </c>
      <c r="B23" s="216">
        <v>35333</v>
      </c>
      <c r="C23" s="66">
        <v>292.13</v>
      </c>
      <c r="D23" s="66">
        <v>12.726</v>
      </c>
      <c r="E23" s="67">
        <f t="shared" si="0"/>
        <v>1.0995264000000002</v>
      </c>
      <c r="F23" s="66">
        <v>63.53</v>
      </c>
      <c r="G23" s="68">
        <f t="shared" si="1"/>
        <v>69.85291219200002</v>
      </c>
      <c r="H23" s="116"/>
      <c r="I23" s="15">
        <v>0</v>
      </c>
      <c r="J23" s="15">
        <v>0</v>
      </c>
      <c r="K23" s="15">
        <v>0</v>
      </c>
      <c r="L23" s="94"/>
      <c r="M23" s="94"/>
      <c r="N23" s="64"/>
      <c r="O23" s="64"/>
    </row>
    <row r="24" spans="1:15" s="12" customFormat="1" ht="24">
      <c r="A24" s="65">
        <f t="shared" si="2"/>
        <v>16</v>
      </c>
      <c r="B24" s="216">
        <v>35340</v>
      </c>
      <c r="C24" s="66">
        <v>292.05</v>
      </c>
      <c r="D24" s="66">
        <v>9.067</v>
      </c>
      <c r="E24" s="67">
        <f t="shared" si="0"/>
        <v>0.7833888000000001</v>
      </c>
      <c r="F24" s="66">
        <v>22.44</v>
      </c>
      <c r="G24" s="68">
        <f t="shared" si="1"/>
        <v>17.579244672000005</v>
      </c>
      <c r="H24" s="116"/>
      <c r="I24" s="15">
        <v>0</v>
      </c>
      <c r="J24" s="15">
        <v>0</v>
      </c>
      <c r="K24" s="15">
        <v>0</v>
      </c>
      <c r="L24" s="94"/>
      <c r="M24" s="94"/>
      <c r="N24" s="64"/>
      <c r="O24" s="64"/>
    </row>
    <row r="25" spans="1:15" s="12" customFormat="1" ht="24">
      <c r="A25" s="65">
        <f t="shared" si="2"/>
        <v>17</v>
      </c>
      <c r="B25" s="216">
        <v>35354</v>
      </c>
      <c r="C25" s="66">
        <v>292.2</v>
      </c>
      <c r="D25" s="66">
        <v>9.744</v>
      </c>
      <c r="E25" s="67">
        <f t="shared" si="0"/>
        <v>0.8418816</v>
      </c>
      <c r="F25" s="66">
        <v>62</v>
      </c>
      <c r="G25" s="68">
        <f t="shared" si="1"/>
        <v>52.1966592</v>
      </c>
      <c r="H25" s="116"/>
      <c r="I25" s="15">
        <v>0</v>
      </c>
      <c r="J25" s="15">
        <v>0</v>
      </c>
      <c r="K25" s="15">
        <v>0</v>
      </c>
      <c r="L25" s="94"/>
      <c r="M25" s="94"/>
      <c r="N25" s="64"/>
      <c r="O25" s="64"/>
    </row>
    <row r="26" spans="1:15" s="12" customFormat="1" ht="24">
      <c r="A26" s="65">
        <f t="shared" si="2"/>
        <v>18</v>
      </c>
      <c r="B26" s="216">
        <v>35367</v>
      </c>
      <c r="C26" s="66">
        <v>292.08</v>
      </c>
      <c r="D26" s="66">
        <v>5.987</v>
      </c>
      <c r="E26" s="67">
        <f t="shared" si="0"/>
        <v>0.5172768</v>
      </c>
      <c r="F26" s="66">
        <v>34.37</v>
      </c>
      <c r="G26" s="68">
        <f t="shared" si="1"/>
        <v>17.778803615999998</v>
      </c>
      <c r="H26" s="116"/>
      <c r="I26" s="15">
        <v>0</v>
      </c>
      <c r="J26" s="15">
        <v>0</v>
      </c>
      <c r="K26" s="15">
        <v>0</v>
      </c>
      <c r="L26" s="94"/>
      <c r="M26" s="94"/>
      <c r="N26" s="64"/>
      <c r="O26" s="64"/>
    </row>
    <row r="27" spans="1:15" s="12" customFormat="1" ht="24">
      <c r="A27" s="65">
        <f t="shared" si="2"/>
        <v>19</v>
      </c>
      <c r="B27" s="216">
        <v>35370</v>
      </c>
      <c r="C27" s="66">
        <v>292.11</v>
      </c>
      <c r="D27" s="66">
        <v>6.809</v>
      </c>
      <c r="E27" s="67">
        <f t="shared" si="0"/>
        <v>0.5882976000000001</v>
      </c>
      <c r="F27" s="66">
        <v>58.49</v>
      </c>
      <c r="G27" s="68">
        <f t="shared" si="1"/>
        <v>34.40952662400001</v>
      </c>
      <c r="H27" s="116"/>
      <c r="I27" s="15">
        <v>0</v>
      </c>
      <c r="J27" s="15">
        <v>0</v>
      </c>
      <c r="K27" s="15">
        <v>0</v>
      </c>
      <c r="L27" s="94"/>
      <c r="M27" s="94"/>
      <c r="N27" s="64"/>
      <c r="O27" s="64"/>
    </row>
    <row r="28" spans="1:15" s="12" customFormat="1" ht="24">
      <c r="A28" s="65">
        <f t="shared" si="2"/>
        <v>20</v>
      </c>
      <c r="B28" s="216">
        <v>35382</v>
      </c>
      <c r="C28" s="66">
        <v>292.12</v>
      </c>
      <c r="D28" s="66">
        <v>7.575</v>
      </c>
      <c r="E28" s="67">
        <f t="shared" si="0"/>
        <v>0.6544800000000001</v>
      </c>
      <c r="F28" s="66">
        <v>53.56</v>
      </c>
      <c r="G28" s="68">
        <f t="shared" si="1"/>
        <v>35.05394880000001</v>
      </c>
      <c r="H28" s="116"/>
      <c r="I28" s="15">
        <v>0</v>
      </c>
      <c r="J28" s="15">
        <v>0</v>
      </c>
      <c r="K28" s="15">
        <v>0</v>
      </c>
      <c r="L28" s="94"/>
      <c r="M28" s="94"/>
      <c r="N28" s="64"/>
      <c r="O28" s="64"/>
    </row>
    <row r="29" spans="1:15" s="12" customFormat="1" ht="24">
      <c r="A29" s="65">
        <f t="shared" si="2"/>
        <v>21</v>
      </c>
      <c r="B29" s="216">
        <v>35397</v>
      </c>
      <c r="C29" s="66">
        <v>292.06</v>
      </c>
      <c r="D29" s="66">
        <v>6.28</v>
      </c>
      <c r="E29" s="67">
        <f t="shared" si="0"/>
        <v>0.5425920000000001</v>
      </c>
      <c r="F29" s="66">
        <v>22.27</v>
      </c>
      <c r="G29" s="68">
        <f t="shared" si="1"/>
        <v>12.083523840000002</v>
      </c>
      <c r="H29" s="116"/>
      <c r="I29" s="15">
        <v>0</v>
      </c>
      <c r="J29" s="15">
        <v>0</v>
      </c>
      <c r="K29" s="15">
        <v>0</v>
      </c>
      <c r="L29" s="94"/>
      <c r="M29" s="94"/>
      <c r="N29" s="64"/>
      <c r="O29" s="64"/>
    </row>
    <row r="30" spans="1:15" s="12" customFormat="1" ht="24">
      <c r="A30" s="65">
        <f t="shared" si="2"/>
        <v>22</v>
      </c>
      <c r="B30" s="216">
        <v>35401</v>
      </c>
      <c r="C30" s="66">
        <v>292.05</v>
      </c>
      <c r="D30" s="66">
        <v>6.05</v>
      </c>
      <c r="E30" s="67">
        <f t="shared" si="0"/>
        <v>0.52272</v>
      </c>
      <c r="F30" s="66">
        <v>32.87</v>
      </c>
      <c r="G30" s="68">
        <f t="shared" si="1"/>
        <v>17.181806399999996</v>
      </c>
      <c r="H30" s="116"/>
      <c r="I30" s="15">
        <v>0</v>
      </c>
      <c r="J30" s="15">
        <v>0</v>
      </c>
      <c r="K30" s="15">
        <v>0</v>
      </c>
      <c r="L30" s="94"/>
      <c r="M30" s="94"/>
      <c r="N30" s="64"/>
      <c r="O30" s="64"/>
    </row>
    <row r="31" spans="1:15" s="12" customFormat="1" ht="24">
      <c r="A31" s="65">
        <f t="shared" si="2"/>
        <v>23</v>
      </c>
      <c r="B31" s="216">
        <v>35409</v>
      </c>
      <c r="C31" s="66">
        <v>292</v>
      </c>
      <c r="D31" s="66">
        <v>4.9</v>
      </c>
      <c r="E31" s="67">
        <f t="shared" si="0"/>
        <v>0.42336000000000007</v>
      </c>
      <c r="F31" s="66">
        <v>24.85</v>
      </c>
      <c r="G31" s="68">
        <f t="shared" si="1"/>
        <v>10.520496000000003</v>
      </c>
      <c r="H31" s="116"/>
      <c r="I31" s="15">
        <v>0</v>
      </c>
      <c r="J31" s="15">
        <v>0</v>
      </c>
      <c r="K31" s="15">
        <v>0</v>
      </c>
      <c r="L31" s="94"/>
      <c r="M31" s="94"/>
      <c r="N31" s="64"/>
      <c r="O31" s="64"/>
    </row>
    <row r="32" spans="1:15" s="12" customFormat="1" ht="24">
      <c r="A32" s="65">
        <f t="shared" si="2"/>
        <v>24</v>
      </c>
      <c r="B32" s="216">
        <v>35424</v>
      </c>
      <c r="C32" s="66">
        <v>291.94</v>
      </c>
      <c r="D32" s="66">
        <v>2.32</v>
      </c>
      <c r="E32" s="67">
        <f t="shared" si="0"/>
        <v>0.200448</v>
      </c>
      <c r="F32" s="66">
        <v>19.45</v>
      </c>
      <c r="G32" s="68">
        <f t="shared" si="1"/>
        <v>3.8987136</v>
      </c>
      <c r="H32" s="116"/>
      <c r="I32" s="15">
        <v>0</v>
      </c>
      <c r="J32" s="15">
        <v>0</v>
      </c>
      <c r="K32" s="15">
        <v>0</v>
      </c>
      <c r="L32" s="94"/>
      <c r="M32" s="94"/>
      <c r="N32" s="64"/>
      <c r="O32" s="64"/>
    </row>
    <row r="33" spans="1:15" s="12" customFormat="1" ht="24">
      <c r="A33" s="65">
        <f t="shared" si="2"/>
        <v>25</v>
      </c>
      <c r="B33" s="216">
        <v>35462</v>
      </c>
      <c r="C33" s="66">
        <v>291.84</v>
      </c>
      <c r="D33" s="66">
        <v>1.84</v>
      </c>
      <c r="E33" s="67">
        <f t="shared" si="0"/>
        <v>0.158976</v>
      </c>
      <c r="F33" s="66">
        <v>63.59</v>
      </c>
      <c r="G33" s="68">
        <f t="shared" si="1"/>
        <v>10.109283840000002</v>
      </c>
      <c r="H33" s="116"/>
      <c r="I33" s="15">
        <v>0</v>
      </c>
      <c r="J33" s="15">
        <v>0</v>
      </c>
      <c r="K33" s="15">
        <v>0</v>
      </c>
      <c r="L33" s="94"/>
      <c r="M33" s="94"/>
      <c r="N33" s="64"/>
      <c r="O33" s="64"/>
    </row>
    <row r="34" spans="1:15" s="12" customFormat="1" ht="24">
      <c r="A34" s="65">
        <f t="shared" si="2"/>
        <v>26</v>
      </c>
      <c r="B34" s="216">
        <v>35478</v>
      </c>
      <c r="C34" s="66">
        <v>291.8</v>
      </c>
      <c r="D34" s="66">
        <v>1.2</v>
      </c>
      <c r="E34" s="67">
        <f t="shared" si="0"/>
        <v>0.10368000000000001</v>
      </c>
      <c r="F34" s="66">
        <v>44.59</v>
      </c>
      <c r="G34" s="68">
        <f t="shared" si="1"/>
        <v>4.623091200000001</v>
      </c>
      <c r="H34" s="116"/>
      <c r="I34" s="15">
        <v>0</v>
      </c>
      <c r="J34" s="15">
        <v>0</v>
      </c>
      <c r="K34" s="15">
        <v>0</v>
      </c>
      <c r="L34" s="94"/>
      <c r="M34" s="94"/>
      <c r="N34" s="64"/>
      <c r="O34" s="64"/>
    </row>
    <row r="35" spans="1:15" s="12" customFormat="1" ht="24">
      <c r="A35" s="65">
        <f t="shared" si="2"/>
        <v>27</v>
      </c>
      <c r="B35" s="216">
        <v>35486</v>
      </c>
      <c r="C35" s="66">
        <v>291.89</v>
      </c>
      <c r="D35" s="66">
        <v>2.32</v>
      </c>
      <c r="E35" s="67">
        <f t="shared" si="0"/>
        <v>0.200448</v>
      </c>
      <c r="F35" s="66">
        <v>42.44</v>
      </c>
      <c r="G35" s="68">
        <f t="shared" si="1"/>
        <v>8.50701312</v>
      </c>
      <c r="H35" s="116"/>
      <c r="I35" s="15">
        <v>0</v>
      </c>
      <c r="J35" s="15">
        <v>0</v>
      </c>
      <c r="K35" s="15">
        <v>0</v>
      </c>
      <c r="L35" s="94"/>
      <c r="M35" s="94"/>
      <c r="N35" s="64"/>
      <c r="O35" s="64"/>
    </row>
    <row r="36" spans="1:15" s="12" customFormat="1" ht="24">
      <c r="A36" s="65">
        <f t="shared" si="2"/>
        <v>28</v>
      </c>
      <c r="B36" s="216">
        <v>35490</v>
      </c>
      <c r="C36" s="66">
        <v>291.86</v>
      </c>
      <c r="D36" s="66">
        <v>2.16</v>
      </c>
      <c r="E36" s="67">
        <f t="shared" si="0"/>
        <v>0.186624</v>
      </c>
      <c r="F36" s="66">
        <v>78.72</v>
      </c>
      <c r="G36" s="68">
        <f t="shared" si="1"/>
        <v>14.69104128</v>
      </c>
      <c r="H36" s="116"/>
      <c r="I36" s="15">
        <v>0</v>
      </c>
      <c r="J36" s="15">
        <v>0</v>
      </c>
      <c r="K36" s="15">
        <v>0</v>
      </c>
      <c r="L36" s="94"/>
      <c r="M36" s="94"/>
      <c r="N36" s="64"/>
      <c r="O36" s="64"/>
    </row>
    <row r="37" spans="1:15" s="12" customFormat="1" ht="24">
      <c r="A37" s="65">
        <f t="shared" si="2"/>
        <v>29</v>
      </c>
      <c r="B37" s="216">
        <v>35503</v>
      </c>
      <c r="C37" s="66">
        <v>291.8</v>
      </c>
      <c r="D37" s="66">
        <v>1.2</v>
      </c>
      <c r="E37" s="67">
        <f t="shared" si="0"/>
        <v>0.10368000000000001</v>
      </c>
      <c r="F37" s="66">
        <v>18.22</v>
      </c>
      <c r="G37" s="68">
        <f t="shared" si="1"/>
        <v>1.8890496</v>
      </c>
      <c r="H37" s="116"/>
      <c r="I37" s="15">
        <v>0</v>
      </c>
      <c r="J37" s="15">
        <v>0</v>
      </c>
      <c r="K37" s="15">
        <v>0</v>
      </c>
      <c r="L37" s="94"/>
      <c r="M37" s="94"/>
      <c r="N37" s="64"/>
      <c r="O37" s="64"/>
    </row>
    <row r="38" spans="1:15" s="12" customFormat="1" ht="24.75" thickBot="1">
      <c r="A38" s="74">
        <f t="shared" si="2"/>
        <v>30</v>
      </c>
      <c r="B38" s="217">
        <v>35517</v>
      </c>
      <c r="C38" s="75">
        <v>292.02</v>
      </c>
      <c r="D38" s="75">
        <v>3.64</v>
      </c>
      <c r="E38" s="76">
        <f t="shared" si="0"/>
        <v>0.31449600000000005</v>
      </c>
      <c r="F38" s="75">
        <v>289.76</v>
      </c>
      <c r="G38" s="77">
        <f t="shared" si="1"/>
        <v>91.12836096000001</v>
      </c>
      <c r="H38" s="117"/>
      <c r="I38" s="78">
        <v>0</v>
      </c>
      <c r="J38" s="78">
        <v>0</v>
      </c>
      <c r="K38" s="78">
        <v>0</v>
      </c>
      <c r="L38" s="94"/>
      <c r="M38" s="94"/>
      <c r="N38" s="64"/>
      <c r="O38" s="64"/>
    </row>
    <row r="39" spans="1:15" s="12" customFormat="1" ht="24.75" thickTop="1">
      <c r="A39" s="79">
        <v>1</v>
      </c>
      <c r="B39" s="218">
        <v>35522</v>
      </c>
      <c r="C39" s="80">
        <v>291.89</v>
      </c>
      <c r="D39" s="80">
        <v>2.48</v>
      </c>
      <c r="E39" s="81">
        <f t="shared" si="0"/>
        <v>0.21427200000000002</v>
      </c>
      <c r="F39" s="80">
        <v>50.73</v>
      </c>
      <c r="G39" s="82">
        <f t="shared" si="1"/>
        <v>10.87001856</v>
      </c>
      <c r="H39" s="114"/>
      <c r="I39" s="83">
        <v>0</v>
      </c>
      <c r="J39" s="83">
        <v>0</v>
      </c>
      <c r="K39" s="83">
        <v>0</v>
      </c>
      <c r="L39" s="94"/>
      <c r="M39" s="94"/>
      <c r="N39" s="64"/>
      <c r="O39" s="64"/>
    </row>
    <row r="40" spans="1:15" s="12" customFormat="1" ht="24">
      <c r="A40" s="65">
        <f aca="true" t="shared" si="3" ref="A40:A64">+A39+1</f>
        <v>2</v>
      </c>
      <c r="B40" s="216">
        <v>35537</v>
      </c>
      <c r="C40" s="66">
        <v>291.74</v>
      </c>
      <c r="D40" s="66">
        <v>0.94</v>
      </c>
      <c r="E40" s="67">
        <f t="shared" si="0"/>
        <v>0.081216</v>
      </c>
      <c r="F40" s="66">
        <v>3.41</v>
      </c>
      <c r="G40" s="68">
        <f t="shared" si="1"/>
        <v>0.27694656</v>
      </c>
      <c r="H40" s="116"/>
      <c r="I40" s="15">
        <v>0</v>
      </c>
      <c r="J40" s="15">
        <v>0</v>
      </c>
      <c r="K40" s="15">
        <v>0</v>
      </c>
      <c r="L40" s="94"/>
      <c r="M40" s="94"/>
      <c r="N40" s="64"/>
      <c r="O40" s="64"/>
    </row>
    <row r="41" spans="1:15" s="12" customFormat="1" ht="24">
      <c r="A41" s="65">
        <f t="shared" si="3"/>
        <v>3</v>
      </c>
      <c r="B41" s="216">
        <v>35548</v>
      </c>
      <c r="C41" s="66">
        <v>291.75</v>
      </c>
      <c r="D41" s="66">
        <v>0.952</v>
      </c>
      <c r="E41" s="67">
        <f aca="true" t="shared" si="4" ref="E41:E72">D41*0.0864</f>
        <v>0.0822528</v>
      </c>
      <c r="F41" s="66">
        <v>11.19</v>
      </c>
      <c r="G41" s="68">
        <f aca="true" t="shared" si="5" ref="G41:G72">F41*E41</f>
        <v>0.920408832</v>
      </c>
      <c r="H41" s="116"/>
      <c r="I41" s="15">
        <v>0</v>
      </c>
      <c r="J41" s="15">
        <v>0</v>
      </c>
      <c r="K41" s="15">
        <v>0</v>
      </c>
      <c r="L41" s="94"/>
      <c r="M41" s="94"/>
      <c r="N41" s="64"/>
      <c r="O41" s="64"/>
    </row>
    <row r="42" spans="1:15" s="12" customFormat="1" ht="24">
      <c r="A42" s="65">
        <f t="shared" si="3"/>
        <v>4</v>
      </c>
      <c r="B42" s="216">
        <v>35551</v>
      </c>
      <c r="C42" s="66">
        <v>291.83</v>
      </c>
      <c r="D42" s="66">
        <v>1.923</v>
      </c>
      <c r="E42" s="67">
        <f t="shared" si="4"/>
        <v>0.16614720000000002</v>
      </c>
      <c r="F42" s="66">
        <v>30.06</v>
      </c>
      <c r="G42" s="68">
        <f t="shared" si="5"/>
        <v>4.994384832000001</v>
      </c>
      <c r="H42" s="116"/>
      <c r="I42" s="15">
        <v>0</v>
      </c>
      <c r="J42" s="15">
        <v>0</v>
      </c>
      <c r="K42" s="15">
        <v>0</v>
      </c>
      <c r="L42" s="94"/>
      <c r="M42" s="94"/>
      <c r="N42" s="64"/>
      <c r="O42" s="64"/>
    </row>
    <row r="43" spans="1:15" s="12" customFormat="1" ht="24">
      <c r="A43" s="65">
        <f t="shared" si="3"/>
        <v>5</v>
      </c>
      <c r="B43" s="216">
        <v>35569</v>
      </c>
      <c r="C43" s="66">
        <v>291.83</v>
      </c>
      <c r="D43" s="66">
        <v>1.766</v>
      </c>
      <c r="E43" s="67">
        <f t="shared" si="4"/>
        <v>0.1525824</v>
      </c>
      <c r="F43" s="66">
        <v>24.4</v>
      </c>
      <c r="G43" s="68">
        <f t="shared" si="5"/>
        <v>3.72301056</v>
      </c>
      <c r="H43" s="116"/>
      <c r="I43" s="15">
        <v>0</v>
      </c>
      <c r="J43" s="15">
        <v>0</v>
      </c>
      <c r="K43" s="15">
        <v>0</v>
      </c>
      <c r="L43" s="94"/>
      <c r="M43" s="94"/>
      <c r="N43" s="64"/>
      <c r="O43" s="64"/>
    </row>
    <row r="44" spans="1:15" s="12" customFormat="1" ht="24">
      <c r="A44" s="65">
        <f t="shared" si="3"/>
        <v>6</v>
      </c>
      <c r="B44" s="216">
        <v>35579</v>
      </c>
      <c r="C44" s="66">
        <v>291.86</v>
      </c>
      <c r="D44" s="66">
        <v>2.248</v>
      </c>
      <c r="E44" s="67">
        <f t="shared" si="4"/>
        <v>0.19422720000000002</v>
      </c>
      <c r="F44" s="66">
        <v>28.01</v>
      </c>
      <c r="G44" s="68">
        <f t="shared" si="5"/>
        <v>5.440303872000001</v>
      </c>
      <c r="H44" s="116"/>
      <c r="I44" s="15">
        <v>0</v>
      </c>
      <c r="J44" s="15">
        <v>0</v>
      </c>
      <c r="K44" s="15">
        <v>0</v>
      </c>
      <c r="L44" s="94"/>
      <c r="M44" s="94"/>
      <c r="N44" s="64"/>
      <c r="O44" s="64"/>
    </row>
    <row r="45" spans="1:15" s="12" customFormat="1" ht="24">
      <c r="A45" s="65">
        <f t="shared" si="3"/>
        <v>7</v>
      </c>
      <c r="B45" s="216">
        <v>35583</v>
      </c>
      <c r="C45" s="66">
        <v>291.98</v>
      </c>
      <c r="D45" s="66">
        <v>5.784</v>
      </c>
      <c r="E45" s="67">
        <f t="shared" si="4"/>
        <v>0.4997376</v>
      </c>
      <c r="F45" s="66">
        <v>136.56</v>
      </c>
      <c r="G45" s="68">
        <f t="shared" si="5"/>
        <v>68.244166656</v>
      </c>
      <c r="H45" s="116"/>
      <c r="I45" s="15">
        <v>0</v>
      </c>
      <c r="J45" s="15">
        <v>0</v>
      </c>
      <c r="K45" s="15">
        <v>0</v>
      </c>
      <c r="L45" s="94"/>
      <c r="M45" s="94"/>
      <c r="N45" s="64"/>
      <c r="O45" s="64"/>
    </row>
    <row r="46" spans="1:15" s="12" customFormat="1" ht="24">
      <c r="A46" s="65">
        <f t="shared" si="3"/>
        <v>8</v>
      </c>
      <c r="B46" s="216">
        <v>35592</v>
      </c>
      <c r="C46" s="66">
        <v>291.8</v>
      </c>
      <c r="D46" s="66">
        <v>1.987</v>
      </c>
      <c r="E46" s="67">
        <f t="shared" si="4"/>
        <v>0.17167680000000002</v>
      </c>
      <c r="F46" s="66">
        <v>43.24</v>
      </c>
      <c r="G46" s="68">
        <f t="shared" si="5"/>
        <v>7.423304832000001</v>
      </c>
      <c r="H46" s="116"/>
      <c r="I46" s="15">
        <v>0</v>
      </c>
      <c r="J46" s="15">
        <v>0</v>
      </c>
      <c r="K46" s="15">
        <v>0</v>
      </c>
      <c r="L46" s="94"/>
      <c r="M46" s="94"/>
      <c r="N46" s="64"/>
      <c r="O46" s="64"/>
    </row>
    <row r="47" spans="1:15" s="12" customFormat="1" ht="24">
      <c r="A47" s="65">
        <f t="shared" si="3"/>
        <v>9</v>
      </c>
      <c r="B47" s="216">
        <v>35604</v>
      </c>
      <c r="C47" s="66">
        <v>291.71</v>
      </c>
      <c r="D47" s="66">
        <v>0.589</v>
      </c>
      <c r="E47" s="67">
        <f t="shared" si="4"/>
        <v>0.0508896</v>
      </c>
      <c r="F47" s="66">
        <v>30.05</v>
      </c>
      <c r="G47" s="68">
        <f t="shared" si="5"/>
        <v>1.5292324800000001</v>
      </c>
      <c r="H47" s="116"/>
      <c r="I47" s="15">
        <v>0</v>
      </c>
      <c r="J47" s="15">
        <v>0</v>
      </c>
      <c r="K47" s="15">
        <v>0</v>
      </c>
      <c r="L47" s="94"/>
      <c r="M47" s="94"/>
      <c r="N47" s="64"/>
      <c r="O47" s="64"/>
    </row>
    <row r="48" spans="1:15" s="12" customFormat="1" ht="24">
      <c r="A48" s="65">
        <f t="shared" si="3"/>
        <v>10</v>
      </c>
      <c r="B48" s="216">
        <v>35613</v>
      </c>
      <c r="C48" s="66">
        <v>291.69</v>
      </c>
      <c r="D48" s="66">
        <v>0.371</v>
      </c>
      <c r="E48" s="67">
        <f t="shared" si="4"/>
        <v>0.032054400000000004</v>
      </c>
      <c r="F48" s="66">
        <v>42.2</v>
      </c>
      <c r="G48" s="68">
        <f t="shared" si="5"/>
        <v>1.3526956800000003</v>
      </c>
      <c r="H48" s="116"/>
      <c r="I48" s="15">
        <v>0</v>
      </c>
      <c r="J48" s="15">
        <v>0</v>
      </c>
      <c r="K48" s="15">
        <v>0</v>
      </c>
      <c r="L48" s="94"/>
      <c r="M48" s="94"/>
      <c r="N48" s="64"/>
      <c r="O48" s="64"/>
    </row>
    <row r="49" spans="1:15" s="12" customFormat="1" ht="24">
      <c r="A49" s="65">
        <f t="shared" si="3"/>
        <v>11</v>
      </c>
      <c r="B49" s="216">
        <v>35620</v>
      </c>
      <c r="C49" s="66">
        <v>291.68</v>
      </c>
      <c r="D49" s="66">
        <v>0.418</v>
      </c>
      <c r="E49" s="67">
        <f t="shared" si="4"/>
        <v>0.0361152</v>
      </c>
      <c r="F49" s="66">
        <v>47.5</v>
      </c>
      <c r="G49" s="68">
        <f t="shared" si="5"/>
        <v>1.715472</v>
      </c>
      <c r="H49" s="116"/>
      <c r="I49" s="15">
        <v>0</v>
      </c>
      <c r="J49" s="15">
        <v>0</v>
      </c>
      <c r="K49" s="15">
        <v>0</v>
      </c>
      <c r="L49" s="94"/>
      <c r="M49" s="94"/>
      <c r="N49" s="64"/>
      <c r="O49" s="64"/>
    </row>
    <row r="50" spans="1:15" s="12" customFormat="1" ht="24">
      <c r="A50" s="65">
        <f t="shared" si="3"/>
        <v>12</v>
      </c>
      <c r="B50" s="216">
        <v>35635</v>
      </c>
      <c r="C50" s="66">
        <v>292.66</v>
      </c>
      <c r="D50" s="66">
        <v>31.131</v>
      </c>
      <c r="E50" s="67">
        <f t="shared" si="4"/>
        <v>2.6897184000000003</v>
      </c>
      <c r="F50" s="66">
        <f>+M50</f>
        <v>0</v>
      </c>
      <c r="G50" s="68"/>
      <c r="H50" s="116"/>
      <c r="I50" s="15">
        <v>117.89</v>
      </c>
      <c r="J50" s="15">
        <v>168.16</v>
      </c>
      <c r="K50" s="15">
        <v>141.97</v>
      </c>
      <c r="L50" s="94"/>
      <c r="M50" s="94"/>
      <c r="N50" s="64"/>
      <c r="O50" s="64"/>
    </row>
    <row r="51" spans="1:15" s="12" customFormat="1" ht="24">
      <c r="A51" s="65">
        <f t="shared" si="3"/>
        <v>13</v>
      </c>
      <c r="B51" s="216">
        <v>35644</v>
      </c>
      <c r="C51" s="66">
        <v>291.75</v>
      </c>
      <c r="D51" s="66">
        <v>3.462</v>
      </c>
      <c r="E51" s="67">
        <f t="shared" si="4"/>
        <v>0.2991168</v>
      </c>
      <c r="F51" s="66">
        <v>53.44</v>
      </c>
      <c r="G51" s="68">
        <f t="shared" si="5"/>
        <v>15.984801792</v>
      </c>
      <c r="H51" s="116"/>
      <c r="I51" s="15">
        <v>0</v>
      </c>
      <c r="J51" s="15">
        <v>0</v>
      </c>
      <c r="K51" s="15">
        <v>0</v>
      </c>
      <c r="L51" s="94"/>
      <c r="M51" s="94"/>
      <c r="N51" s="64"/>
      <c r="O51" s="64"/>
    </row>
    <row r="52" spans="1:15" s="12" customFormat="1" ht="24">
      <c r="A52" s="65">
        <f t="shared" si="3"/>
        <v>14</v>
      </c>
      <c r="B52" s="216">
        <v>35657</v>
      </c>
      <c r="C52" s="66">
        <v>291.73</v>
      </c>
      <c r="D52" s="66">
        <v>3.023</v>
      </c>
      <c r="E52" s="67">
        <f t="shared" si="4"/>
        <v>0.2611872</v>
      </c>
      <c r="F52" s="66">
        <v>17.29</v>
      </c>
      <c r="G52" s="68">
        <f t="shared" si="5"/>
        <v>4.5159266879999995</v>
      </c>
      <c r="H52" s="116"/>
      <c r="I52" s="15">
        <v>0</v>
      </c>
      <c r="J52" s="15">
        <v>0</v>
      </c>
      <c r="K52" s="15">
        <v>0</v>
      </c>
      <c r="L52" s="94"/>
      <c r="M52" s="94"/>
      <c r="N52" s="64"/>
      <c r="O52" s="64"/>
    </row>
    <row r="53" spans="1:15" s="12" customFormat="1" ht="24">
      <c r="A53" s="65">
        <f t="shared" si="3"/>
        <v>15</v>
      </c>
      <c r="B53" s="216">
        <v>35667</v>
      </c>
      <c r="C53" s="66">
        <v>292.09</v>
      </c>
      <c r="D53" s="66">
        <v>10.743</v>
      </c>
      <c r="E53" s="67">
        <f t="shared" si="4"/>
        <v>0.9281952000000001</v>
      </c>
      <c r="F53" s="66">
        <v>139.89</v>
      </c>
      <c r="G53" s="68">
        <f t="shared" si="5"/>
        <v>129.845226528</v>
      </c>
      <c r="H53" s="116"/>
      <c r="I53" s="15">
        <v>0</v>
      </c>
      <c r="J53" s="15">
        <v>0</v>
      </c>
      <c r="K53" s="15">
        <v>0</v>
      </c>
      <c r="L53" s="94"/>
      <c r="M53" s="94"/>
      <c r="N53" s="64"/>
      <c r="O53" s="64"/>
    </row>
    <row r="54" spans="1:15" s="12" customFormat="1" ht="24">
      <c r="A54" s="65">
        <f t="shared" si="3"/>
        <v>16</v>
      </c>
      <c r="B54" s="216">
        <v>35677</v>
      </c>
      <c r="C54" s="66">
        <v>292.03</v>
      </c>
      <c r="D54" s="66">
        <v>8.955</v>
      </c>
      <c r="E54" s="67">
        <f t="shared" si="4"/>
        <v>0.7737120000000001</v>
      </c>
      <c r="F54" s="66">
        <v>67.32</v>
      </c>
      <c r="G54" s="68">
        <f t="shared" si="5"/>
        <v>52.08629184</v>
      </c>
      <c r="H54" s="116"/>
      <c r="I54" s="15">
        <v>0</v>
      </c>
      <c r="J54" s="15">
        <v>0</v>
      </c>
      <c r="K54" s="15">
        <v>0</v>
      </c>
      <c r="L54" s="94"/>
      <c r="M54" s="94"/>
      <c r="N54" s="64"/>
      <c r="O54" s="64"/>
    </row>
    <row r="55" spans="1:15" s="12" customFormat="1" ht="24">
      <c r="A55" s="65">
        <f t="shared" si="3"/>
        <v>17</v>
      </c>
      <c r="B55" s="216">
        <v>35688</v>
      </c>
      <c r="C55" s="66">
        <v>291.73</v>
      </c>
      <c r="D55" s="66">
        <v>4.131</v>
      </c>
      <c r="E55" s="67">
        <f t="shared" si="4"/>
        <v>0.3569184</v>
      </c>
      <c r="F55" s="66">
        <f>+M55</f>
        <v>0</v>
      </c>
      <c r="G55" s="68"/>
      <c r="H55" s="116"/>
      <c r="I55" s="15">
        <v>47.37</v>
      </c>
      <c r="J55" s="15">
        <v>47.29</v>
      </c>
      <c r="K55" s="15">
        <v>58.54</v>
      </c>
      <c r="L55" s="94"/>
      <c r="M55" s="94"/>
      <c r="N55" s="64"/>
      <c r="O55" s="64"/>
    </row>
    <row r="56" spans="1:15" s="12" customFormat="1" ht="24">
      <c r="A56" s="65">
        <f t="shared" si="3"/>
        <v>18</v>
      </c>
      <c r="B56" s="216">
        <v>35700</v>
      </c>
      <c r="C56" s="66">
        <v>292.55</v>
      </c>
      <c r="D56" s="66">
        <v>29.497</v>
      </c>
      <c r="E56" s="67">
        <f t="shared" si="4"/>
        <v>2.5485408</v>
      </c>
      <c r="F56" s="66">
        <f>+M56</f>
        <v>0</v>
      </c>
      <c r="G56" s="68"/>
      <c r="H56" s="116"/>
      <c r="I56" s="15">
        <v>207.12</v>
      </c>
      <c r="J56" s="15">
        <v>118.8</v>
      </c>
      <c r="K56" s="15">
        <v>123.43</v>
      </c>
      <c r="L56" s="94"/>
      <c r="M56" s="94"/>
      <c r="N56" s="64"/>
      <c r="O56" s="64"/>
    </row>
    <row r="57" spans="1:15" s="12" customFormat="1" ht="24">
      <c r="A57" s="65">
        <f t="shared" si="3"/>
        <v>19</v>
      </c>
      <c r="B57" s="216">
        <v>35709</v>
      </c>
      <c r="C57" s="66">
        <v>292.28</v>
      </c>
      <c r="D57" s="66">
        <v>19.201</v>
      </c>
      <c r="E57" s="67">
        <f t="shared" si="4"/>
        <v>1.6589664000000002</v>
      </c>
      <c r="F57" s="66">
        <v>107.06</v>
      </c>
      <c r="G57" s="68">
        <f t="shared" si="5"/>
        <v>177.60894278400002</v>
      </c>
      <c r="H57" s="116"/>
      <c r="I57" s="15">
        <v>0</v>
      </c>
      <c r="J57" s="15">
        <v>0</v>
      </c>
      <c r="K57" s="15">
        <v>0</v>
      </c>
      <c r="L57" s="94"/>
      <c r="M57" s="94"/>
      <c r="N57" s="64"/>
      <c r="O57" s="64"/>
    </row>
    <row r="58" spans="1:15" s="12" customFormat="1" ht="24">
      <c r="A58" s="65">
        <f t="shared" si="3"/>
        <v>20</v>
      </c>
      <c r="B58" s="216">
        <v>35720</v>
      </c>
      <c r="C58" s="66">
        <v>291.93</v>
      </c>
      <c r="D58" s="66">
        <v>5.927</v>
      </c>
      <c r="E58" s="67">
        <f t="shared" si="4"/>
        <v>0.5120928</v>
      </c>
      <c r="F58" s="66">
        <v>34.07</v>
      </c>
      <c r="G58" s="68">
        <f t="shared" si="5"/>
        <v>17.447001696</v>
      </c>
      <c r="H58" s="116"/>
      <c r="I58" s="15">
        <v>0</v>
      </c>
      <c r="J58" s="15">
        <v>0</v>
      </c>
      <c r="K58" s="15">
        <v>0</v>
      </c>
      <c r="L58" s="94"/>
      <c r="M58" s="94"/>
      <c r="N58" s="64"/>
      <c r="O58" s="64"/>
    </row>
    <row r="59" spans="1:15" s="12" customFormat="1" ht="24">
      <c r="A59" s="65">
        <f t="shared" si="3"/>
        <v>21</v>
      </c>
      <c r="B59" s="216">
        <v>35730</v>
      </c>
      <c r="C59" s="66">
        <v>291.93</v>
      </c>
      <c r="D59" s="66">
        <v>5.905</v>
      </c>
      <c r="E59" s="67">
        <f t="shared" si="4"/>
        <v>0.5101920000000001</v>
      </c>
      <c r="F59" s="66">
        <v>43.66</v>
      </c>
      <c r="G59" s="68">
        <f t="shared" si="5"/>
        <v>22.27498272</v>
      </c>
      <c r="H59" s="116"/>
      <c r="I59" s="15">
        <v>0</v>
      </c>
      <c r="J59" s="15">
        <v>0</v>
      </c>
      <c r="K59" s="15">
        <v>0</v>
      </c>
      <c r="L59" s="94"/>
      <c r="M59" s="94"/>
      <c r="N59" s="64"/>
      <c r="O59" s="64"/>
    </row>
    <row r="60" spans="1:15" s="12" customFormat="1" ht="24">
      <c r="A60" s="65">
        <f t="shared" si="3"/>
        <v>22</v>
      </c>
      <c r="B60" s="216">
        <v>35735</v>
      </c>
      <c r="C60" s="66">
        <v>291.8</v>
      </c>
      <c r="D60" s="66">
        <v>4.149</v>
      </c>
      <c r="E60" s="67">
        <f t="shared" si="4"/>
        <v>0.3584736</v>
      </c>
      <c r="F60" s="66">
        <v>51.05</v>
      </c>
      <c r="G60" s="68">
        <f t="shared" si="5"/>
        <v>18.30007728</v>
      </c>
      <c r="H60" s="116"/>
      <c r="I60" s="15">
        <v>0</v>
      </c>
      <c r="J60" s="15">
        <v>0</v>
      </c>
      <c r="K60" s="15">
        <v>0</v>
      </c>
      <c r="L60" s="94"/>
      <c r="M60" s="94"/>
      <c r="N60" s="64"/>
      <c r="O60" s="64"/>
    </row>
    <row r="61" spans="1:15" s="12" customFormat="1" ht="24">
      <c r="A61" s="65">
        <f t="shared" si="3"/>
        <v>23</v>
      </c>
      <c r="B61" s="216">
        <v>35765</v>
      </c>
      <c r="C61" s="66">
        <v>291.77</v>
      </c>
      <c r="D61" s="66">
        <v>3.638</v>
      </c>
      <c r="E61" s="67">
        <f t="shared" si="4"/>
        <v>0.3143232</v>
      </c>
      <c r="F61" s="66">
        <v>36.06</v>
      </c>
      <c r="G61" s="68">
        <f t="shared" si="5"/>
        <v>11.334494592000002</v>
      </c>
      <c r="H61" s="116"/>
      <c r="I61" s="15">
        <v>0</v>
      </c>
      <c r="J61" s="15">
        <v>0</v>
      </c>
      <c r="K61" s="15">
        <v>0</v>
      </c>
      <c r="L61" s="94"/>
      <c r="M61" s="94"/>
      <c r="N61" s="64"/>
      <c r="O61" s="64"/>
    </row>
    <row r="62" spans="1:15" s="12" customFormat="1" ht="24">
      <c r="A62" s="65">
        <f t="shared" si="3"/>
        <v>24</v>
      </c>
      <c r="B62" s="216">
        <v>35798</v>
      </c>
      <c r="C62" s="66">
        <v>291.6</v>
      </c>
      <c r="D62" s="66">
        <v>1.072</v>
      </c>
      <c r="E62" s="67">
        <f t="shared" si="4"/>
        <v>0.09262080000000002</v>
      </c>
      <c r="F62" s="66">
        <v>35.21</v>
      </c>
      <c r="G62" s="68">
        <f t="shared" si="5"/>
        <v>3.261178368000001</v>
      </c>
      <c r="H62" s="116"/>
      <c r="I62" s="15">
        <v>0</v>
      </c>
      <c r="J62" s="15">
        <v>0</v>
      </c>
      <c r="K62" s="15">
        <v>0</v>
      </c>
      <c r="L62" s="94"/>
      <c r="M62" s="94"/>
      <c r="N62" s="64"/>
      <c r="O62" s="64"/>
    </row>
    <row r="63" spans="1:15" s="12" customFormat="1" ht="24">
      <c r="A63" s="65">
        <f t="shared" si="3"/>
        <v>25</v>
      </c>
      <c r="B63" s="216">
        <v>35830</v>
      </c>
      <c r="C63" s="66">
        <v>291.68</v>
      </c>
      <c r="D63" s="66">
        <v>0.571</v>
      </c>
      <c r="E63" s="67">
        <f t="shared" si="4"/>
        <v>0.0493344</v>
      </c>
      <c r="F63" s="66">
        <v>59.24</v>
      </c>
      <c r="G63" s="68">
        <f t="shared" si="5"/>
        <v>2.922569856</v>
      </c>
      <c r="H63" s="116"/>
      <c r="I63" s="15">
        <v>0</v>
      </c>
      <c r="J63" s="15">
        <v>0</v>
      </c>
      <c r="K63" s="15">
        <v>0</v>
      </c>
      <c r="L63" s="94"/>
      <c r="M63" s="94"/>
      <c r="N63" s="64"/>
      <c r="O63" s="64"/>
    </row>
    <row r="64" spans="1:15" s="12" customFormat="1" ht="24.75" thickBot="1">
      <c r="A64" s="74">
        <f t="shared" si="3"/>
        <v>26</v>
      </c>
      <c r="B64" s="217">
        <v>35880</v>
      </c>
      <c r="C64" s="75">
        <v>291.6</v>
      </c>
      <c r="D64" s="75">
        <v>0.077</v>
      </c>
      <c r="E64" s="76">
        <f t="shared" si="4"/>
        <v>0.0066528</v>
      </c>
      <c r="F64" s="75">
        <f>+M64</f>
        <v>0</v>
      </c>
      <c r="G64" s="77"/>
      <c r="H64" s="117"/>
      <c r="I64" s="78">
        <v>21.73</v>
      </c>
      <c r="J64" s="78">
        <v>16.98</v>
      </c>
      <c r="K64" s="78">
        <v>10.56</v>
      </c>
      <c r="L64" s="94"/>
      <c r="M64" s="94"/>
      <c r="N64" s="64"/>
      <c r="O64" s="64"/>
    </row>
    <row r="65" spans="1:15" s="12" customFormat="1" ht="24.75" thickTop="1">
      <c r="A65" s="79">
        <v>1</v>
      </c>
      <c r="B65" s="218">
        <v>35914</v>
      </c>
      <c r="C65" s="80">
        <v>291.6</v>
      </c>
      <c r="D65" s="80">
        <v>0.248</v>
      </c>
      <c r="E65" s="81">
        <f t="shared" si="4"/>
        <v>0.0214272</v>
      </c>
      <c r="F65" s="80">
        <v>23.11333</v>
      </c>
      <c r="G65" s="82">
        <f t="shared" si="5"/>
        <v>0.495253944576</v>
      </c>
      <c r="H65" s="114"/>
      <c r="I65" s="83">
        <v>0</v>
      </c>
      <c r="J65" s="83">
        <v>0</v>
      </c>
      <c r="K65" s="83">
        <v>0</v>
      </c>
      <c r="L65" s="94"/>
      <c r="M65" s="94"/>
      <c r="N65" s="64"/>
      <c r="O65" s="64"/>
    </row>
    <row r="66" spans="1:15" s="12" customFormat="1" ht="24">
      <c r="A66" s="65">
        <f aca="true" t="shared" si="6" ref="A66:A88">+A65+1</f>
        <v>2</v>
      </c>
      <c r="B66" s="216">
        <v>35945</v>
      </c>
      <c r="C66" s="66">
        <v>291.69</v>
      </c>
      <c r="D66" s="66">
        <v>2.366</v>
      </c>
      <c r="E66" s="67">
        <f t="shared" si="4"/>
        <v>0.20442240000000003</v>
      </c>
      <c r="F66" s="66">
        <v>62.36333</v>
      </c>
      <c r="G66" s="68">
        <f t="shared" si="5"/>
        <v>12.748461590592001</v>
      </c>
      <c r="H66" s="116"/>
      <c r="I66" s="15">
        <v>0</v>
      </c>
      <c r="J66" s="15">
        <v>0</v>
      </c>
      <c r="K66" s="15">
        <v>0</v>
      </c>
      <c r="L66" s="94"/>
      <c r="M66" s="94"/>
      <c r="N66" s="64"/>
      <c r="O66" s="64"/>
    </row>
    <row r="67" spans="1:15" s="12" customFormat="1" ht="24">
      <c r="A67" s="65">
        <f t="shared" si="6"/>
        <v>3</v>
      </c>
      <c r="B67" s="216">
        <v>35947</v>
      </c>
      <c r="C67" s="66">
        <v>291.7</v>
      </c>
      <c r="D67" s="66">
        <v>2.442</v>
      </c>
      <c r="E67" s="67">
        <f t="shared" si="4"/>
        <v>0.21098880000000003</v>
      </c>
      <c r="F67" s="66">
        <v>111.11333</v>
      </c>
      <c r="G67" s="68">
        <f t="shared" si="5"/>
        <v>23.443668160704004</v>
      </c>
      <c r="H67" s="116"/>
      <c r="I67" s="15">
        <v>0</v>
      </c>
      <c r="J67" s="15">
        <v>0</v>
      </c>
      <c r="K67" s="15">
        <v>0</v>
      </c>
      <c r="L67" s="94"/>
      <c r="M67" s="94"/>
      <c r="N67" s="64"/>
      <c r="O67" s="64"/>
    </row>
    <row r="68" spans="1:15" s="12" customFormat="1" ht="24">
      <c r="A68" s="65">
        <f t="shared" si="6"/>
        <v>4</v>
      </c>
      <c r="B68" s="216">
        <v>35968</v>
      </c>
      <c r="C68" s="66">
        <v>291.49</v>
      </c>
      <c r="D68" s="66">
        <v>0.156</v>
      </c>
      <c r="E68" s="67">
        <f t="shared" si="4"/>
        <v>0.013478400000000001</v>
      </c>
      <c r="F68" s="66">
        <v>27.38</v>
      </c>
      <c r="G68" s="68">
        <f t="shared" si="5"/>
        <v>0.36903859200000005</v>
      </c>
      <c r="H68" s="116"/>
      <c r="I68" s="15">
        <v>0</v>
      </c>
      <c r="J68" s="15">
        <v>0</v>
      </c>
      <c r="K68" s="15">
        <v>0</v>
      </c>
      <c r="L68" s="94"/>
      <c r="M68" s="94"/>
      <c r="N68" s="64"/>
      <c r="O68" s="64"/>
    </row>
    <row r="69" spans="1:15" s="12" customFormat="1" ht="24">
      <c r="A69" s="65">
        <f t="shared" si="6"/>
        <v>5</v>
      </c>
      <c r="B69" s="216">
        <v>35975</v>
      </c>
      <c r="C69" s="66">
        <v>291.53</v>
      </c>
      <c r="D69" s="66">
        <v>0.332</v>
      </c>
      <c r="E69" s="67">
        <f t="shared" si="4"/>
        <v>0.028684800000000003</v>
      </c>
      <c r="F69" s="66">
        <v>61.98667</v>
      </c>
      <c r="G69" s="68">
        <f t="shared" si="5"/>
        <v>1.778075231616</v>
      </c>
      <c r="H69" s="116"/>
      <c r="I69" s="15">
        <v>0</v>
      </c>
      <c r="J69" s="15">
        <v>0</v>
      </c>
      <c r="K69" s="15">
        <v>0</v>
      </c>
      <c r="L69" s="94"/>
      <c r="M69" s="94"/>
      <c r="N69" s="64"/>
      <c r="O69" s="64"/>
    </row>
    <row r="70" spans="1:15" s="12" customFormat="1" ht="24">
      <c r="A70" s="65">
        <f t="shared" si="6"/>
        <v>6</v>
      </c>
      <c r="B70" s="216">
        <v>35978</v>
      </c>
      <c r="C70" s="66">
        <v>291.53</v>
      </c>
      <c r="D70" s="66">
        <v>0.774</v>
      </c>
      <c r="E70" s="67">
        <f t="shared" si="4"/>
        <v>0.0668736</v>
      </c>
      <c r="F70" s="66">
        <v>38.52333</v>
      </c>
      <c r="G70" s="68">
        <f t="shared" si="5"/>
        <v>2.576193761088</v>
      </c>
      <c r="H70" s="116"/>
      <c r="I70" s="15">
        <v>0</v>
      </c>
      <c r="J70" s="15">
        <v>0</v>
      </c>
      <c r="K70" s="15">
        <v>0</v>
      </c>
      <c r="L70" s="94"/>
      <c r="M70" s="94"/>
      <c r="N70" s="64"/>
      <c r="O70" s="64"/>
    </row>
    <row r="71" spans="1:15" s="12" customFormat="1" ht="24">
      <c r="A71" s="65">
        <f t="shared" si="6"/>
        <v>7</v>
      </c>
      <c r="B71" s="216">
        <v>35996</v>
      </c>
      <c r="C71" s="66">
        <v>291.57</v>
      </c>
      <c r="D71" s="66">
        <v>1.024</v>
      </c>
      <c r="E71" s="67">
        <f t="shared" si="4"/>
        <v>0.08847360000000001</v>
      </c>
      <c r="F71" s="66">
        <v>52.29</v>
      </c>
      <c r="G71" s="68">
        <f t="shared" si="5"/>
        <v>4.626284544000001</v>
      </c>
      <c r="H71" s="116"/>
      <c r="I71" s="15">
        <v>0</v>
      </c>
      <c r="J71" s="15">
        <v>0</v>
      </c>
      <c r="K71" s="15">
        <v>0</v>
      </c>
      <c r="L71" s="94"/>
      <c r="M71" s="94"/>
      <c r="N71" s="64"/>
      <c r="O71" s="64"/>
    </row>
    <row r="72" spans="1:15" s="12" customFormat="1" ht="24">
      <c r="A72" s="65">
        <f t="shared" si="6"/>
        <v>8</v>
      </c>
      <c r="B72" s="216">
        <v>36004</v>
      </c>
      <c r="C72" s="66">
        <v>291.54</v>
      </c>
      <c r="D72" s="66">
        <v>0.846</v>
      </c>
      <c r="E72" s="67">
        <f t="shared" si="4"/>
        <v>0.0730944</v>
      </c>
      <c r="F72" s="66">
        <v>37.68</v>
      </c>
      <c r="G72" s="68">
        <f t="shared" si="5"/>
        <v>2.7541969920000002</v>
      </c>
      <c r="H72" s="116"/>
      <c r="I72" s="15">
        <v>0</v>
      </c>
      <c r="J72" s="15">
        <v>0</v>
      </c>
      <c r="K72" s="15">
        <v>0</v>
      </c>
      <c r="L72" s="94"/>
      <c r="M72" s="94"/>
      <c r="N72" s="64"/>
      <c r="O72" s="64"/>
    </row>
    <row r="73" spans="1:15" s="12" customFormat="1" ht="24">
      <c r="A73" s="65">
        <f t="shared" si="6"/>
        <v>9</v>
      </c>
      <c r="B73" s="216">
        <v>36009</v>
      </c>
      <c r="C73" s="66">
        <v>292.165</v>
      </c>
      <c r="D73" s="66">
        <v>13.128</v>
      </c>
      <c r="E73" s="67">
        <f aca="true" t="shared" si="7" ref="E73:E104">D73*0.0864</f>
        <v>1.1342592</v>
      </c>
      <c r="F73" s="66">
        <v>297.79667</v>
      </c>
      <c r="G73" s="68">
        <f aca="true" t="shared" si="8" ref="G73:G104">F73*E73</f>
        <v>337.778612676864</v>
      </c>
      <c r="H73" s="116"/>
      <c r="I73" s="15">
        <v>0</v>
      </c>
      <c r="J73" s="15">
        <v>0</v>
      </c>
      <c r="K73" s="15">
        <v>0</v>
      </c>
      <c r="L73" s="94"/>
      <c r="M73" s="94"/>
      <c r="N73" s="64"/>
      <c r="O73" s="64"/>
    </row>
    <row r="74" spans="1:15" s="12" customFormat="1" ht="24">
      <c r="A74" s="65">
        <f t="shared" si="6"/>
        <v>10</v>
      </c>
      <c r="B74" s="216">
        <v>36018</v>
      </c>
      <c r="C74" s="66">
        <v>292.2</v>
      </c>
      <c r="D74" s="66">
        <v>13.609</v>
      </c>
      <c r="E74" s="67">
        <f t="shared" si="7"/>
        <v>1.1758176</v>
      </c>
      <c r="F74" s="66">
        <v>91.47667</v>
      </c>
      <c r="G74" s="68">
        <f t="shared" si="8"/>
        <v>107.559878575392</v>
      </c>
      <c r="H74" s="116"/>
      <c r="I74" s="15">
        <v>0</v>
      </c>
      <c r="J74" s="15">
        <v>0</v>
      </c>
      <c r="K74" s="15">
        <v>0</v>
      </c>
      <c r="L74" s="94"/>
      <c r="M74" s="94"/>
      <c r="N74" s="64"/>
      <c r="O74" s="64"/>
    </row>
    <row r="75" spans="1:15" s="12" customFormat="1" ht="24">
      <c r="A75" s="65">
        <f t="shared" si="6"/>
        <v>11</v>
      </c>
      <c r="B75" s="216">
        <v>36033</v>
      </c>
      <c r="C75" s="66">
        <v>291.81</v>
      </c>
      <c r="D75" s="66">
        <v>4.447</v>
      </c>
      <c r="E75" s="67">
        <f t="shared" si="7"/>
        <v>0.38422080000000003</v>
      </c>
      <c r="F75" s="66">
        <v>46.42667</v>
      </c>
      <c r="G75" s="68">
        <f t="shared" si="8"/>
        <v>17.838092288736004</v>
      </c>
      <c r="H75" s="116"/>
      <c r="I75" s="15">
        <v>0</v>
      </c>
      <c r="J75" s="15">
        <v>0</v>
      </c>
      <c r="K75" s="15">
        <v>0</v>
      </c>
      <c r="L75" s="94"/>
      <c r="M75" s="94"/>
      <c r="N75" s="64"/>
      <c r="O75" s="64"/>
    </row>
    <row r="76" spans="1:15" s="12" customFormat="1" ht="24">
      <c r="A76" s="65">
        <f t="shared" si="6"/>
        <v>12</v>
      </c>
      <c r="B76" s="216">
        <v>36045</v>
      </c>
      <c r="C76" s="66">
        <v>292.68</v>
      </c>
      <c r="D76" s="66">
        <v>27.003</v>
      </c>
      <c r="E76" s="67">
        <f t="shared" si="7"/>
        <v>2.3330592</v>
      </c>
      <c r="F76" s="66">
        <v>415.95667</v>
      </c>
      <c r="G76" s="68">
        <f t="shared" si="8"/>
        <v>970.451535744864</v>
      </c>
      <c r="H76" s="116"/>
      <c r="I76" s="15">
        <v>0</v>
      </c>
      <c r="J76" s="15">
        <v>0</v>
      </c>
      <c r="K76" s="15">
        <v>0</v>
      </c>
      <c r="L76" s="94"/>
      <c r="M76" s="94"/>
      <c r="N76" s="64"/>
      <c r="O76" s="64"/>
    </row>
    <row r="77" spans="1:15" s="12" customFormat="1" ht="24">
      <c r="A77" s="65">
        <f t="shared" si="6"/>
        <v>13</v>
      </c>
      <c r="B77" s="216">
        <v>36053</v>
      </c>
      <c r="C77" s="66">
        <v>291.91</v>
      </c>
      <c r="D77" s="66">
        <v>6.696</v>
      </c>
      <c r="E77" s="67">
        <f t="shared" si="7"/>
        <v>0.5785344</v>
      </c>
      <c r="F77" s="66">
        <v>117.94333</v>
      </c>
      <c r="G77" s="68">
        <f t="shared" si="8"/>
        <v>68.234273655552</v>
      </c>
      <c r="H77" s="116"/>
      <c r="I77" s="15">
        <v>0</v>
      </c>
      <c r="J77" s="15">
        <v>0</v>
      </c>
      <c r="K77" s="15">
        <v>0</v>
      </c>
      <c r="L77" s="94"/>
      <c r="M77" s="94"/>
      <c r="N77" s="64"/>
      <c r="O77" s="64"/>
    </row>
    <row r="78" spans="1:15" s="12" customFormat="1" ht="24">
      <c r="A78" s="65">
        <f t="shared" si="6"/>
        <v>14</v>
      </c>
      <c r="B78" s="216">
        <v>36061</v>
      </c>
      <c r="C78" s="66">
        <v>291.78</v>
      </c>
      <c r="D78" s="66">
        <v>3.527</v>
      </c>
      <c r="E78" s="67">
        <f t="shared" si="7"/>
        <v>0.3047328</v>
      </c>
      <c r="F78" s="66">
        <v>67.85667</v>
      </c>
      <c r="G78" s="68">
        <f t="shared" si="8"/>
        <v>20.678153047776</v>
      </c>
      <c r="H78" s="116"/>
      <c r="I78" s="15">
        <v>0</v>
      </c>
      <c r="J78" s="15">
        <v>0</v>
      </c>
      <c r="K78" s="15">
        <v>0</v>
      </c>
      <c r="L78" s="94"/>
      <c r="M78" s="94"/>
      <c r="N78" s="64"/>
      <c r="O78" s="64"/>
    </row>
    <row r="79" spans="1:15" s="12" customFormat="1" ht="24">
      <c r="A79" s="65">
        <f t="shared" si="6"/>
        <v>15</v>
      </c>
      <c r="B79" s="216">
        <v>36076</v>
      </c>
      <c r="C79" s="66">
        <v>291.58</v>
      </c>
      <c r="D79" s="66">
        <v>1.075</v>
      </c>
      <c r="E79" s="67">
        <f t="shared" si="7"/>
        <v>0.09288</v>
      </c>
      <c r="F79" s="66">
        <v>12.05</v>
      </c>
      <c r="G79" s="68">
        <f t="shared" si="8"/>
        <v>1.119204</v>
      </c>
      <c r="H79" s="116"/>
      <c r="I79" s="15">
        <v>0</v>
      </c>
      <c r="J79" s="15">
        <v>0</v>
      </c>
      <c r="K79" s="15">
        <v>0</v>
      </c>
      <c r="L79" s="94"/>
      <c r="M79" s="94"/>
      <c r="N79" s="64"/>
      <c r="O79" s="64"/>
    </row>
    <row r="80" spans="1:15" s="12" customFormat="1" ht="24">
      <c r="A80" s="65">
        <f t="shared" si="6"/>
        <v>16</v>
      </c>
      <c r="B80" s="216">
        <v>36089</v>
      </c>
      <c r="C80" s="66">
        <v>291.78</v>
      </c>
      <c r="D80" s="66">
        <v>3.552</v>
      </c>
      <c r="E80" s="67">
        <f t="shared" si="7"/>
        <v>0.3068928</v>
      </c>
      <c r="F80" s="66">
        <v>32.06</v>
      </c>
      <c r="G80" s="68">
        <f t="shared" si="8"/>
        <v>9.838983168000002</v>
      </c>
      <c r="H80" s="116"/>
      <c r="I80" s="15">
        <v>0</v>
      </c>
      <c r="J80" s="15">
        <v>0</v>
      </c>
      <c r="K80" s="15">
        <v>0</v>
      </c>
      <c r="L80" s="94"/>
      <c r="M80" s="94"/>
      <c r="N80" s="64"/>
      <c r="O80" s="64"/>
    </row>
    <row r="81" spans="1:15" s="12" customFormat="1" ht="24">
      <c r="A81" s="65">
        <f t="shared" si="6"/>
        <v>17</v>
      </c>
      <c r="B81" s="216">
        <v>36096</v>
      </c>
      <c r="C81" s="66">
        <v>291.59</v>
      </c>
      <c r="D81" s="66">
        <v>1.24</v>
      </c>
      <c r="E81" s="67">
        <f t="shared" si="7"/>
        <v>0.10713600000000001</v>
      </c>
      <c r="F81" s="66">
        <v>25.5</v>
      </c>
      <c r="G81" s="68">
        <f t="shared" si="8"/>
        <v>2.731968</v>
      </c>
      <c r="H81" s="116"/>
      <c r="I81" s="15">
        <v>0</v>
      </c>
      <c r="J81" s="15">
        <v>0</v>
      </c>
      <c r="K81" s="15">
        <v>0</v>
      </c>
      <c r="L81" s="94"/>
      <c r="M81" s="94"/>
      <c r="N81" s="64"/>
      <c r="O81" s="64"/>
    </row>
    <row r="82" spans="1:15" s="12" customFormat="1" ht="24">
      <c r="A82" s="65">
        <f t="shared" si="6"/>
        <v>18</v>
      </c>
      <c r="B82" s="216">
        <v>36101</v>
      </c>
      <c r="C82" s="66">
        <v>291.57</v>
      </c>
      <c r="D82" s="66">
        <v>1.082</v>
      </c>
      <c r="E82" s="67">
        <f t="shared" si="7"/>
        <v>0.0934848</v>
      </c>
      <c r="F82" s="66">
        <v>19.13</v>
      </c>
      <c r="G82" s="68">
        <f t="shared" si="8"/>
        <v>1.788364224</v>
      </c>
      <c r="H82" s="116"/>
      <c r="I82" s="15">
        <v>0</v>
      </c>
      <c r="J82" s="15">
        <v>0</v>
      </c>
      <c r="K82" s="15">
        <v>0</v>
      </c>
      <c r="L82" s="94"/>
      <c r="M82" s="94"/>
      <c r="N82" s="64"/>
      <c r="O82" s="64"/>
    </row>
    <row r="83" spans="1:15" s="12" customFormat="1" ht="24">
      <c r="A83" s="65">
        <f t="shared" si="6"/>
        <v>19</v>
      </c>
      <c r="B83" s="216">
        <v>36118</v>
      </c>
      <c r="C83" s="66">
        <v>291.69</v>
      </c>
      <c r="D83" s="66">
        <v>2.267</v>
      </c>
      <c r="E83" s="67">
        <f t="shared" si="7"/>
        <v>0.1958688</v>
      </c>
      <c r="F83" s="66">
        <v>20.65667</v>
      </c>
      <c r="G83" s="68">
        <f t="shared" si="8"/>
        <v>4.045997164896</v>
      </c>
      <c r="H83" s="116"/>
      <c r="I83" s="15">
        <v>0</v>
      </c>
      <c r="J83" s="15">
        <v>0</v>
      </c>
      <c r="K83" s="15">
        <v>0</v>
      </c>
      <c r="L83" s="94"/>
      <c r="M83" s="94"/>
      <c r="N83" s="64"/>
      <c r="O83" s="64"/>
    </row>
    <row r="84" spans="1:15" s="12" customFormat="1" ht="24">
      <c r="A84" s="65">
        <f t="shared" si="6"/>
        <v>20</v>
      </c>
      <c r="B84" s="216">
        <v>36124</v>
      </c>
      <c r="C84" s="66">
        <v>291.68</v>
      </c>
      <c r="D84" s="66">
        <v>2.075</v>
      </c>
      <c r="E84" s="67">
        <f t="shared" si="7"/>
        <v>0.17928000000000002</v>
      </c>
      <c r="F84" s="66">
        <v>17.78667</v>
      </c>
      <c r="G84" s="68">
        <f t="shared" si="8"/>
        <v>3.1887941976000005</v>
      </c>
      <c r="H84" s="116"/>
      <c r="I84" s="15">
        <v>0</v>
      </c>
      <c r="J84" s="15">
        <v>0</v>
      </c>
      <c r="K84" s="15">
        <v>0</v>
      </c>
      <c r="L84" s="94"/>
      <c r="M84" s="94"/>
      <c r="N84" s="64"/>
      <c r="O84" s="64"/>
    </row>
    <row r="85" spans="1:15" s="12" customFormat="1" ht="24">
      <c r="A85" s="65">
        <f t="shared" si="6"/>
        <v>21</v>
      </c>
      <c r="B85" s="216">
        <v>36157</v>
      </c>
      <c r="C85" s="66">
        <v>291.47</v>
      </c>
      <c r="D85" s="66">
        <v>0.386</v>
      </c>
      <c r="E85" s="67">
        <f t="shared" si="7"/>
        <v>0.0333504</v>
      </c>
      <c r="F85" s="66">
        <v>70.99333</v>
      </c>
      <c r="G85" s="68">
        <f t="shared" si="8"/>
        <v>2.367655952832</v>
      </c>
      <c r="H85" s="116"/>
      <c r="I85" s="15">
        <v>0</v>
      </c>
      <c r="J85" s="15">
        <v>0</v>
      </c>
      <c r="K85" s="15">
        <v>0</v>
      </c>
      <c r="L85" s="94"/>
      <c r="M85" s="94"/>
      <c r="N85" s="64"/>
      <c r="O85" s="64"/>
    </row>
    <row r="86" spans="1:15" s="12" customFormat="1" ht="24">
      <c r="A86" s="65">
        <f t="shared" si="6"/>
        <v>22</v>
      </c>
      <c r="B86" s="216">
        <v>36186</v>
      </c>
      <c r="C86" s="66">
        <v>291.76</v>
      </c>
      <c r="D86" s="66">
        <v>0.319</v>
      </c>
      <c r="E86" s="67">
        <f t="shared" si="7"/>
        <v>0.027561600000000002</v>
      </c>
      <c r="F86" s="66">
        <v>55.68667</v>
      </c>
      <c r="G86" s="68">
        <f t="shared" si="8"/>
        <v>1.534813723872</v>
      </c>
      <c r="H86" s="116"/>
      <c r="I86" s="15">
        <v>0</v>
      </c>
      <c r="J86" s="15">
        <v>0</v>
      </c>
      <c r="K86" s="15">
        <v>0</v>
      </c>
      <c r="L86" s="94"/>
      <c r="M86" s="94"/>
      <c r="N86" s="64"/>
      <c r="O86" s="64"/>
    </row>
    <row r="87" spans="1:15" s="12" customFormat="1" ht="24">
      <c r="A87" s="65">
        <f t="shared" si="6"/>
        <v>23</v>
      </c>
      <c r="B87" s="216">
        <v>36215</v>
      </c>
      <c r="C87" s="66">
        <v>291.73</v>
      </c>
      <c r="D87" s="66">
        <v>0.312</v>
      </c>
      <c r="E87" s="67">
        <f t="shared" si="7"/>
        <v>0.026956800000000003</v>
      </c>
      <c r="F87" s="66">
        <v>48.15333</v>
      </c>
      <c r="G87" s="68">
        <f t="shared" si="8"/>
        <v>1.2980596861440001</v>
      </c>
      <c r="H87" s="116"/>
      <c r="I87" s="15">
        <v>0</v>
      </c>
      <c r="J87" s="15">
        <v>0</v>
      </c>
      <c r="K87" s="15">
        <v>0</v>
      </c>
      <c r="L87" s="94"/>
      <c r="M87" s="94"/>
      <c r="N87" s="64"/>
      <c r="O87" s="64"/>
    </row>
    <row r="88" spans="1:15" s="12" customFormat="1" ht="24.75" thickBot="1">
      <c r="A88" s="74">
        <f t="shared" si="6"/>
        <v>24</v>
      </c>
      <c r="B88" s="217">
        <v>36244</v>
      </c>
      <c r="C88" s="75">
        <v>291.7</v>
      </c>
      <c r="D88" s="75">
        <v>0.195</v>
      </c>
      <c r="E88" s="76">
        <f t="shared" si="7"/>
        <v>0.016848000000000002</v>
      </c>
      <c r="F88" s="75">
        <v>44.98333</v>
      </c>
      <c r="G88" s="77">
        <f t="shared" si="8"/>
        <v>0.7578791438400001</v>
      </c>
      <c r="H88" s="117"/>
      <c r="I88" s="78">
        <v>0</v>
      </c>
      <c r="J88" s="78">
        <v>0</v>
      </c>
      <c r="K88" s="78">
        <v>0</v>
      </c>
      <c r="L88" s="94"/>
      <c r="M88" s="94"/>
      <c r="N88" s="64"/>
      <c r="O88" s="64"/>
    </row>
    <row r="89" spans="1:16" s="13" customFormat="1" ht="24.75" thickTop="1">
      <c r="A89" s="84">
        <v>1</v>
      </c>
      <c r="B89" s="219">
        <v>36278</v>
      </c>
      <c r="C89" s="85">
        <v>291.94</v>
      </c>
      <c r="D89" s="85">
        <v>5.701</v>
      </c>
      <c r="E89" s="86">
        <f t="shared" si="7"/>
        <v>0.4925664</v>
      </c>
      <c r="F89" s="85">
        <f>+AVERAGE(I89:K89)</f>
        <v>401.16</v>
      </c>
      <c r="G89" s="86">
        <f t="shared" si="8"/>
        <v>197.59793702400003</v>
      </c>
      <c r="H89" s="110" t="s">
        <v>24</v>
      </c>
      <c r="I89" s="85">
        <v>410.26</v>
      </c>
      <c r="J89" s="85">
        <v>394.25</v>
      </c>
      <c r="K89" s="85">
        <v>398.97</v>
      </c>
      <c r="L89" s="95"/>
      <c r="M89" s="95"/>
      <c r="N89" s="69"/>
      <c r="O89" s="69"/>
      <c r="P89" s="14"/>
    </row>
    <row r="90" spans="1:16" s="13" customFormat="1" ht="24">
      <c r="A90" s="70">
        <f aca="true" t="shared" si="9" ref="A90:A114">+A89+1</f>
        <v>2</v>
      </c>
      <c r="B90" s="220">
        <v>36292</v>
      </c>
      <c r="C90" s="71">
        <v>292.1</v>
      </c>
      <c r="D90" s="71">
        <v>8.927</v>
      </c>
      <c r="E90" s="72">
        <f t="shared" si="7"/>
        <v>0.7712928</v>
      </c>
      <c r="F90" s="71">
        <f>+AVERAGE(I90:K90)</f>
        <v>104.06</v>
      </c>
      <c r="G90" s="72">
        <f t="shared" si="8"/>
        <v>80.260728768</v>
      </c>
      <c r="H90" s="111" t="s">
        <v>25</v>
      </c>
      <c r="I90" s="71">
        <v>155.22</v>
      </c>
      <c r="J90" s="71">
        <v>75.68</v>
      </c>
      <c r="K90" s="71">
        <v>81.28</v>
      </c>
      <c r="L90" s="95"/>
      <c r="M90" s="95"/>
      <c r="N90" s="69"/>
      <c r="O90" s="69"/>
      <c r="P90" s="14"/>
    </row>
    <row r="91" spans="1:16" s="13" customFormat="1" ht="24">
      <c r="A91" s="70">
        <f t="shared" si="9"/>
        <v>3</v>
      </c>
      <c r="B91" s="220">
        <v>36325</v>
      </c>
      <c r="C91" s="71">
        <v>291.83</v>
      </c>
      <c r="D91" s="71">
        <v>4.573</v>
      </c>
      <c r="E91" s="72">
        <f t="shared" si="7"/>
        <v>0.39510720000000005</v>
      </c>
      <c r="F91" s="71">
        <f aca="true" t="shared" si="10" ref="F91:F154">+AVERAGE(I91:K91)</f>
        <v>70.25333333333334</v>
      </c>
      <c r="G91" s="72">
        <f t="shared" si="8"/>
        <v>27.75759782400001</v>
      </c>
      <c r="H91" s="112" t="s">
        <v>26</v>
      </c>
      <c r="I91" s="71">
        <v>83.78</v>
      </c>
      <c r="J91" s="71">
        <v>63.08</v>
      </c>
      <c r="K91" s="71">
        <v>63.9</v>
      </c>
      <c r="L91" s="95"/>
      <c r="M91" s="95"/>
      <c r="N91" s="69"/>
      <c r="O91" s="69"/>
      <c r="P91" s="14"/>
    </row>
    <row r="92" spans="1:16" s="13" customFormat="1" ht="24">
      <c r="A92" s="70">
        <f t="shared" si="9"/>
        <v>4</v>
      </c>
      <c r="B92" s="220">
        <v>36332</v>
      </c>
      <c r="C92" s="71">
        <v>291.66</v>
      </c>
      <c r="D92" s="71">
        <v>2.204</v>
      </c>
      <c r="E92" s="72">
        <f t="shared" si="7"/>
        <v>0.19042560000000003</v>
      </c>
      <c r="F92" s="71">
        <f t="shared" si="10"/>
        <v>58.98</v>
      </c>
      <c r="G92" s="72">
        <f t="shared" si="8"/>
        <v>11.231301888</v>
      </c>
      <c r="H92" s="112" t="s">
        <v>27</v>
      </c>
      <c r="I92" s="71">
        <v>60.62</v>
      </c>
      <c r="J92" s="71">
        <v>56.12</v>
      </c>
      <c r="K92" s="71">
        <v>60.2</v>
      </c>
      <c r="L92" s="95"/>
      <c r="M92" s="95"/>
      <c r="N92" s="69"/>
      <c r="O92" s="69"/>
      <c r="P92" s="14"/>
    </row>
    <row r="93" spans="1:16" s="13" customFormat="1" ht="24">
      <c r="A93" s="70">
        <f t="shared" si="9"/>
        <v>5</v>
      </c>
      <c r="B93" s="220">
        <v>36339</v>
      </c>
      <c r="C93" s="71">
        <v>291.73</v>
      </c>
      <c r="D93" s="71">
        <v>3.189</v>
      </c>
      <c r="E93" s="72">
        <f t="shared" si="7"/>
        <v>0.27552960000000004</v>
      </c>
      <c r="F93" s="71">
        <f t="shared" si="10"/>
        <v>45.32333333333333</v>
      </c>
      <c r="G93" s="72">
        <f t="shared" si="8"/>
        <v>12.487919904000002</v>
      </c>
      <c r="H93" s="111" t="s">
        <v>28</v>
      </c>
      <c r="I93" s="71">
        <v>48.85</v>
      </c>
      <c r="J93" s="71">
        <v>37.1</v>
      </c>
      <c r="K93" s="71">
        <v>50.02</v>
      </c>
      <c r="L93" s="95"/>
      <c r="M93" s="95"/>
      <c r="N93" s="69"/>
      <c r="O93" s="69"/>
      <c r="P93" s="14"/>
    </row>
    <row r="94" spans="1:16" s="13" customFormat="1" ht="24">
      <c r="A94" s="70">
        <f t="shared" si="9"/>
        <v>6</v>
      </c>
      <c r="B94" s="220">
        <v>36349</v>
      </c>
      <c r="C94" s="71">
        <v>291.71</v>
      </c>
      <c r="D94" s="71">
        <v>2.885</v>
      </c>
      <c r="E94" s="72">
        <f t="shared" si="7"/>
        <v>0.24926399999999999</v>
      </c>
      <c r="F94" s="71">
        <f t="shared" si="10"/>
        <v>69.73666666666666</v>
      </c>
      <c r="G94" s="72">
        <f t="shared" si="8"/>
        <v>17.38284048</v>
      </c>
      <c r="H94" s="112" t="s">
        <v>29</v>
      </c>
      <c r="I94" s="71">
        <v>65.24</v>
      </c>
      <c r="J94" s="71">
        <v>70.26</v>
      </c>
      <c r="K94" s="71">
        <v>73.71</v>
      </c>
      <c r="L94" s="95"/>
      <c r="M94" s="95"/>
      <c r="N94" s="69"/>
      <c r="O94" s="69"/>
      <c r="P94" s="14"/>
    </row>
    <row r="95" spans="1:16" s="13" customFormat="1" ht="24">
      <c r="A95" s="70">
        <f t="shared" si="9"/>
        <v>7</v>
      </c>
      <c r="B95" s="220">
        <v>36360</v>
      </c>
      <c r="C95" s="71">
        <v>291.59</v>
      </c>
      <c r="D95" s="71">
        <v>1.426</v>
      </c>
      <c r="E95" s="72">
        <f t="shared" si="7"/>
        <v>0.12320640000000001</v>
      </c>
      <c r="F95" s="71">
        <f t="shared" si="10"/>
        <v>52.46</v>
      </c>
      <c r="G95" s="72">
        <f t="shared" si="8"/>
        <v>6.463407744</v>
      </c>
      <c r="H95" s="112" t="s">
        <v>30</v>
      </c>
      <c r="I95" s="71">
        <v>55.19</v>
      </c>
      <c r="J95" s="71">
        <v>57.06</v>
      </c>
      <c r="K95" s="71">
        <v>45.13</v>
      </c>
      <c r="L95" s="95"/>
      <c r="M95" s="95"/>
      <c r="N95" s="69"/>
      <c r="O95" s="69"/>
      <c r="P95" s="14"/>
    </row>
    <row r="96" spans="1:16" s="13" customFormat="1" ht="24">
      <c r="A96" s="70">
        <f t="shared" si="9"/>
        <v>8</v>
      </c>
      <c r="B96" s="220">
        <v>36367</v>
      </c>
      <c r="C96" s="71">
        <v>291.48</v>
      </c>
      <c r="D96" s="71">
        <v>0.805</v>
      </c>
      <c r="E96" s="72">
        <f t="shared" si="7"/>
        <v>0.069552</v>
      </c>
      <c r="F96" s="71">
        <f t="shared" si="10"/>
        <v>17.736666666666668</v>
      </c>
      <c r="G96" s="72">
        <f t="shared" si="8"/>
        <v>1.23362064</v>
      </c>
      <c r="H96" s="111" t="s">
        <v>31</v>
      </c>
      <c r="I96" s="71">
        <v>12.48</v>
      </c>
      <c r="J96" s="71">
        <v>24.73</v>
      </c>
      <c r="K96" s="71">
        <v>16</v>
      </c>
      <c r="L96" s="95"/>
      <c r="M96" s="95"/>
      <c r="N96" s="69"/>
      <c r="O96" s="69"/>
      <c r="P96" s="14"/>
    </row>
    <row r="97" spans="1:16" s="13" customFormat="1" ht="24">
      <c r="A97" s="70">
        <f t="shared" si="9"/>
        <v>9</v>
      </c>
      <c r="B97" s="220">
        <v>36374</v>
      </c>
      <c r="C97" s="71">
        <v>291.68</v>
      </c>
      <c r="D97" s="71">
        <v>2.462</v>
      </c>
      <c r="E97" s="72">
        <f t="shared" si="7"/>
        <v>0.21271680000000004</v>
      </c>
      <c r="F97" s="71">
        <f t="shared" si="10"/>
        <v>46.06333333333333</v>
      </c>
      <c r="G97" s="72">
        <f t="shared" si="8"/>
        <v>9.798444864000002</v>
      </c>
      <c r="H97" s="112" t="s">
        <v>32</v>
      </c>
      <c r="I97" s="71">
        <v>46.54</v>
      </c>
      <c r="J97" s="71">
        <v>44.92</v>
      </c>
      <c r="K97" s="71">
        <v>46.73</v>
      </c>
      <c r="L97" s="95"/>
      <c r="M97" s="95"/>
      <c r="N97" s="69"/>
      <c r="O97" s="69"/>
      <c r="P97" s="14"/>
    </row>
    <row r="98" spans="1:16" s="13" customFormat="1" ht="24">
      <c r="A98" s="70">
        <f t="shared" si="9"/>
        <v>10</v>
      </c>
      <c r="B98" s="220">
        <v>36388</v>
      </c>
      <c r="C98" s="71">
        <v>292.23</v>
      </c>
      <c r="D98" s="71">
        <v>13.983</v>
      </c>
      <c r="E98" s="72">
        <f t="shared" si="7"/>
        <v>1.2081312000000002</v>
      </c>
      <c r="F98" s="71">
        <f t="shared" si="10"/>
        <v>97.45333333333333</v>
      </c>
      <c r="G98" s="72">
        <f t="shared" si="8"/>
        <v>117.73641254400002</v>
      </c>
      <c r="H98" s="112" t="s">
        <v>33</v>
      </c>
      <c r="I98" s="71">
        <v>86.94</v>
      </c>
      <c r="J98" s="71">
        <v>112.66</v>
      </c>
      <c r="K98" s="71">
        <v>92.76</v>
      </c>
      <c r="L98" s="95"/>
      <c r="M98" s="95"/>
      <c r="N98" s="69"/>
      <c r="O98" s="69"/>
      <c r="P98" s="14"/>
    </row>
    <row r="99" spans="1:16" s="13" customFormat="1" ht="24">
      <c r="A99" s="70">
        <f t="shared" si="9"/>
        <v>11</v>
      </c>
      <c r="B99" s="220">
        <v>36397</v>
      </c>
      <c r="C99" s="71">
        <v>292.07</v>
      </c>
      <c r="D99" s="71">
        <v>10.572</v>
      </c>
      <c r="E99" s="72">
        <f t="shared" si="7"/>
        <v>0.9134207999999999</v>
      </c>
      <c r="F99" s="71">
        <f t="shared" si="10"/>
        <v>212.71</v>
      </c>
      <c r="G99" s="72">
        <f t="shared" si="8"/>
        <v>194.293738368</v>
      </c>
      <c r="H99" s="111" t="s">
        <v>34</v>
      </c>
      <c r="I99" s="71">
        <v>230.39</v>
      </c>
      <c r="J99" s="71">
        <v>217.32</v>
      </c>
      <c r="K99" s="71">
        <v>190.42</v>
      </c>
      <c r="L99" s="95"/>
      <c r="M99" s="95"/>
      <c r="N99" s="69"/>
      <c r="O99" s="69"/>
      <c r="P99" s="14"/>
    </row>
    <row r="100" spans="1:16" s="13" customFormat="1" ht="24">
      <c r="A100" s="70">
        <f t="shared" si="9"/>
        <v>12</v>
      </c>
      <c r="B100" s="220">
        <v>36417</v>
      </c>
      <c r="C100" s="71">
        <v>292.2</v>
      </c>
      <c r="D100" s="71">
        <v>13.417</v>
      </c>
      <c r="E100" s="72">
        <f t="shared" si="7"/>
        <v>1.1592288</v>
      </c>
      <c r="F100" s="71">
        <f t="shared" si="10"/>
        <v>69.15333333333332</v>
      </c>
      <c r="G100" s="72">
        <f t="shared" si="8"/>
        <v>80.16453561599998</v>
      </c>
      <c r="H100" s="112" t="s">
        <v>35</v>
      </c>
      <c r="I100" s="71">
        <v>75.07</v>
      </c>
      <c r="J100" s="71">
        <v>68.28</v>
      </c>
      <c r="K100" s="71">
        <v>64.11</v>
      </c>
      <c r="L100" s="95"/>
      <c r="M100" s="95"/>
      <c r="N100" s="69"/>
      <c r="O100" s="69"/>
      <c r="P100" s="14"/>
    </row>
    <row r="101" spans="1:16" s="13" customFormat="1" ht="24">
      <c r="A101" s="70">
        <f t="shared" si="9"/>
        <v>13</v>
      </c>
      <c r="B101" s="220">
        <v>36422</v>
      </c>
      <c r="C101" s="71">
        <v>293.38</v>
      </c>
      <c r="D101" s="71">
        <v>57.758</v>
      </c>
      <c r="E101" s="72">
        <f t="shared" si="7"/>
        <v>4.990291200000001</v>
      </c>
      <c r="F101" s="71">
        <f t="shared" si="10"/>
        <v>329.5833333333333</v>
      </c>
      <c r="G101" s="72">
        <f t="shared" si="8"/>
        <v>1644.7168080000001</v>
      </c>
      <c r="H101" s="112" t="s">
        <v>36</v>
      </c>
      <c r="I101" s="71">
        <v>237.81</v>
      </c>
      <c r="J101" s="71">
        <v>295.78</v>
      </c>
      <c r="K101" s="71">
        <v>455.16</v>
      </c>
      <c r="L101" s="95"/>
      <c r="M101" s="95"/>
      <c r="N101" s="69"/>
      <c r="O101" s="69"/>
      <c r="P101" s="14"/>
    </row>
    <row r="102" spans="1:15" s="13" customFormat="1" ht="24">
      <c r="A102" s="70">
        <f t="shared" si="9"/>
        <v>14</v>
      </c>
      <c r="B102" s="220">
        <v>36428</v>
      </c>
      <c r="C102" s="71">
        <v>292.88</v>
      </c>
      <c r="D102" s="71">
        <v>41.219</v>
      </c>
      <c r="E102" s="72">
        <f t="shared" si="7"/>
        <v>3.5613216000000003</v>
      </c>
      <c r="F102" s="71">
        <f t="shared" si="10"/>
        <v>64.54666666666667</v>
      </c>
      <c r="G102" s="72">
        <f t="shared" si="8"/>
        <v>229.87143820800003</v>
      </c>
      <c r="H102" s="111" t="s">
        <v>37</v>
      </c>
      <c r="I102" s="71">
        <v>91.68</v>
      </c>
      <c r="J102" s="71">
        <v>0</v>
      </c>
      <c r="K102" s="71">
        <v>101.96</v>
      </c>
      <c r="L102" s="95"/>
      <c r="M102" s="95"/>
      <c r="N102" s="69"/>
      <c r="O102" s="69"/>
    </row>
    <row r="103" spans="1:15" s="13" customFormat="1" ht="24">
      <c r="A103" s="70">
        <f t="shared" si="9"/>
        <v>15</v>
      </c>
      <c r="B103" s="220">
        <v>36446</v>
      </c>
      <c r="C103" s="71">
        <v>291.91</v>
      </c>
      <c r="D103" s="71">
        <v>5.473</v>
      </c>
      <c r="E103" s="72">
        <f t="shared" si="7"/>
        <v>0.4728672</v>
      </c>
      <c r="F103" s="71">
        <f t="shared" si="10"/>
        <v>57.25666666666667</v>
      </c>
      <c r="G103" s="72">
        <f t="shared" si="8"/>
        <v>27.074799648</v>
      </c>
      <c r="H103" s="112" t="s">
        <v>38</v>
      </c>
      <c r="I103" s="71">
        <v>54.42</v>
      </c>
      <c r="J103" s="71">
        <v>51.32</v>
      </c>
      <c r="K103" s="71">
        <v>66.03</v>
      </c>
      <c r="L103" s="95"/>
      <c r="M103" s="95"/>
      <c r="N103" s="69"/>
      <c r="O103" s="69"/>
    </row>
    <row r="104" spans="1:15" s="13" customFormat="1" ht="24">
      <c r="A104" s="70">
        <f t="shared" si="9"/>
        <v>16</v>
      </c>
      <c r="B104" s="220">
        <v>36452</v>
      </c>
      <c r="C104" s="71">
        <v>292.25</v>
      </c>
      <c r="D104" s="71">
        <v>14.065</v>
      </c>
      <c r="E104" s="72">
        <f t="shared" si="7"/>
        <v>1.215216</v>
      </c>
      <c r="F104" s="71">
        <f t="shared" si="10"/>
        <v>174.96666666666667</v>
      </c>
      <c r="G104" s="72">
        <f t="shared" si="8"/>
        <v>212.62229280000003</v>
      </c>
      <c r="H104" s="112" t="s">
        <v>39</v>
      </c>
      <c r="I104" s="71">
        <v>192.8</v>
      </c>
      <c r="J104" s="71">
        <v>168.6</v>
      </c>
      <c r="K104" s="71">
        <v>163.5</v>
      </c>
      <c r="L104" s="95"/>
      <c r="M104" s="95"/>
      <c r="N104" s="69"/>
      <c r="O104" s="69"/>
    </row>
    <row r="105" spans="1:15" s="13" customFormat="1" ht="24">
      <c r="A105" s="70">
        <f t="shared" si="9"/>
        <v>17</v>
      </c>
      <c r="B105" s="220">
        <v>36460</v>
      </c>
      <c r="C105" s="71">
        <v>291.96</v>
      </c>
      <c r="D105" s="71">
        <v>5.853</v>
      </c>
      <c r="E105" s="72">
        <f aca="true" t="shared" si="11" ref="E105:E136">D105*0.0864</f>
        <v>0.5056992</v>
      </c>
      <c r="F105" s="71">
        <f t="shared" si="10"/>
        <v>969.6</v>
      </c>
      <c r="G105" s="72">
        <f aca="true" t="shared" si="12" ref="G105:G136">F105*E105</f>
        <v>490.32594432</v>
      </c>
      <c r="H105" s="111" t="s">
        <v>40</v>
      </c>
      <c r="I105" s="71">
        <v>885</v>
      </c>
      <c r="J105" s="71">
        <v>980.8</v>
      </c>
      <c r="K105" s="71">
        <v>1043</v>
      </c>
      <c r="L105" s="95"/>
      <c r="M105" s="95"/>
      <c r="N105" s="69"/>
      <c r="O105" s="69"/>
    </row>
    <row r="106" spans="1:15" s="13" customFormat="1" ht="24">
      <c r="A106" s="70">
        <f t="shared" si="9"/>
        <v>18</v>
      </c>
      <c r="B106" s="220">
        <v>36465</v>
      </c>
      <c r="C106" s="71">
        <v>293</v>
      </c>
      <c r="D106" s="71">
        <v>51.896</v>
      </c>
      <c r="E106" s="72">
        <f t="shared" si="11"/>
        <v>4.4838144</v>
      </c>
      <c r="F106" s="71">
        <f t="shared" si="10"/>
        <v>268.43333333333334</v>
      </c>
      <c r="G106" s="72">
        <f t="shared" si="12"/>
        <v>1203.60524544</v>
      </c>
      <c r="H106" s="112" t="s">
        <v>41</v>
      </c>
      <c r="I106" s="71">
        <v>255.6</v>
      </c>
      <c r="J106" s="71">
        <v>268.8</v>
      </c>
      <c r="K106" s="71">
        <v>280.9</v>
      </c>
      <c r="L106" s="95"/>
      <c r="M106" s="95"/>
      <c r="N106" s="69"/>
      <c r="O106" s="69"/>
    </row>
    <row r="107" spans="1:15" s="13" customFormat="1" ht="24">
      <c r="A107" s="70">
        <f t="shared" si="9"/>
        <v>19</v>
      </c>
      <c r="B107" s="220">
        <v>36480</v>
      </c>
      <c r="C107" s="71">
        <v>292</v>
      </c>
      <c r="D107" s="71">
        <v>7.607</v>
      </c>
      <c r="E107" s="72">
        <f t="shared" si="11"/>
        <v>0.6572448000000001</v>
      </c>
      <c r="F107" s="71">
        <f t="shared" si="10"/>
        <v>35.19</v>
      </c>
      <c r="G107" s="72">
        <f t="shared" si="12"/>
        <v>23.128444512</v>
      </c>
      <c r="H107" s="112" t="s">
        <v>42</v>
      </c>
      <c r="I107" s="71">
        <v>37.16</v>
      </c>
      <c r="J107" s="71">
        <v>34.37</v>
      </c>
      <c r="K107" s="71">
        <v>34.04</v>
      </c>
      <c r="L107" s="95"/>
      <c r="M107" s="95"/>
      <c r="N107" s="69"/>
      <c r="O107" s="69"/>
    </row>
    <row r="108" spans="1:15" s="13" customFormat="1" ht="24">
      <c r="A108" s="70">
        <f t="shared" si="9"/>
        <v>20</v>
      </c>
      <c r="B108" s="220">
        <v>36488</v>
      </c>
      <c r="C108" s="71">
        <v>291.91</v>
      </c>
      <c r="D108" s="71">
        <v>5.77</v>
      </c>
      <c r="E108" s="72">
        <f t="shared" si="11"/>
        <v>0.49852799999999997</v>
      </c>
      <c r="F108" s="71">
        <f t="shared" si="10"/>
        <v>31.463333333333328</v>
      </c>
      <c r="G108" s="72">
        <f t="shared" si="12"/>
        <v>15.685352639999996</v>
      </c>
      <c r="H108" s="111" t="s">
        <v>43</v>
      </c>
      <c r="I108" s="71">
        <v>33.75</v>
      </c>
      <c r="J108" s="71">
        <v>32.35</v>
      </c>
      <c r="K108" s="71">
        <v>28.29</v>
      </c>
      <c r="L108" s="95"/>
      <c r="M108" s="95"/>
      <c r="N108" s="69"/>
      <c r="O108" s="69"/>
    </row>
    <row r="109" spans="1:15" s="13" customFormat="1" ht="24">
      <c r="A109" s="70">
        <f t="shared" si="9"/>
        <v>21</v>
      </c>
      <c r="B109" s="220">
        <v>36495</v>
      </c>
      <c r="C109" s="71">
        <v>291.86</v>
      </c>
      <c r="D109" s="71">
        <v>4.702</v>
      </c>
      <c r="E109" s="72">
        <f t="shared" si="11"/>
        <v>0.4062528</v>
      </c>
      <c r="F109" s="71">
        <f t="shared" si="10"/>
        <v>53.75333333333333</v>
      </c>
      <c r="G109" s="72">
        <f t="shared" si="12"/>
        <v>21.837442176</v>
      </c>
      <c r="H109" s="112" t="s">
        <v>44</v>
      </c>
      <c r="I109" s="71">
        <v>51.49</v>
      </c>
      <c r="J109" s="71">
        <v>53.08</v>
      </c>
      <c r="K109" s="71">
        <v>56.69</v>
      </c>
      <c r="L109" s="95"/>
      <c r="M109" s="95"/>
      <c r="N109" s="69"/>
      <c r="O109" s="69"/>
    </row>
    <row r="110" spans="1:15" s="13" customFormat="1" ht="24">
      <c r="A110" s="70">
        <f t="shared" si="9"/>
        <v>22</v>
      </c>
      <c r="B110" s="220">
        <v>36509</v>
      </c>
      <c r="C110" s="71">
        <v>291.78</v>
      </c>
      <c r="D110" s="71">
        <v>3.451</v>
      </c>
      <c r="E110" s="72">
        <f t="shared" si="11"/>
        <v>0.2981664</v>
      </c>
      <c r="F110" s="71">
        <f t="shared" si="10"/>
        <v>55.21333333333333</v>
      </c>
      <c r="G110" s="72">
        <f t="shared" si="12"/>
        <v>16.462760832</v>
      </c>
      <c r="H110" s="112" t="s">
        <v>45</v>
      </c>
      <c r="I110" s="71">
        <v>57.1</v>
      </c>
      <c r="J110" s="71">
        <v>53.74</v>
      </c>
      <c r="K110" s="71">
        <v>54.8</v>
      </c>
      <c r="L110" s="95"/>
      <c r="M110" s="95"/>
      <c r="N110" s="69"/>
      <c r="O110" s="69"/>
    </row>
    <row r="111" spans="1:15" s="13" customFormat="1" ht="24">
      <c r="A111" s="70">
        <f t="shared" si="9"/>
        <v>23</v>
      </c>
      <c r="B111" s="220">
        <v>36522</v>
      </c>
      <c r="C111" s="71">
        <v>291.75</v>
      </c>
      <c r="D111" s="71">
        <v>2.862</v>
      </c>
      <c r="E111" s="72">
        <f t="shared" si="11"/>
        <v>0.24727680000000002</v>
      </c>
      <c r="F111" s="71">
        <f t="shared" si="10"/>
        <v>37.49</v>
      </c>
      <c r="G111" s="72">
        <f t="shared" si="12"/>
        <v>9.270407232000002</v>
      </c>
      <c r="H111" s="111" t="s">
        <v>46</v>
      </c>
      <c r="I111" s="71">
        <v>32.67</v>
      </c>
      <c r="J111" s="71">
        <v>37.92</v>
      </c>
      <c r="K111" s="71">
        <v>41.88</v>
      </c>
      <c r="L111" s="95"/>
      <c r="M111" s="95"/>
      <c r="N111" s="69"/>
      <c r="O111" s="69"/>
    </row>
    <row r="112" spans="1:15" s="13" customFormat="1" ht="24">
      <c r="A112" s="70">
        <f t="shared" si="9"/>
        <v>24</v>
      </c>
      <c r="B112" s="220">
        <v>36543</v>
      </c>
      <c r="C112" s="71">
        <v>291.65</v>
      </c>
      <c r="D112" s="71">
        <v>1.472</v>
      </c>
      <c r="E112" s="72">
        <f t="shared" si="11"/>
        <v>0.1271808</v>
      </c>
      <c r="F112" s="71">
        <f t="shared" si="10"/>
        <v>102.63333333333334</v>
      </c>
      <c r="G112" s="72">
        <f t="shared" si="12"/>
        <v>13.052989440000001</v>
      </c>
      <c r="H112" s="111" t="s">
        <v>47</v>
      </c>
      <c r="I112" s="71">
        <v>99.9</v>
      </c>
      <c r="J112" s="71">
        <v>104.2</v>
      </c>
      <c r="K112" s="71">
        <v>103.8</v>
      </c>
      <c r="L112" s="95"/>
      <c r="M112" s="95"/>
      <c r="N112" s="69"/>
      <c r="O112" s="69"/>
    </row>
    <row r="113" spans="1:15" s="13" customFormat="1" ht="24">
      <c r="A113" s="70">
        <f t="shared" si="9"/>
        <v>25</v>
      </c>
      <c r="B113" s="220">
        <v>36574</v>
      </c>
      <c r="C113" s="71">
        <v>291.61</v>
      </c>
      <c r="D113" s="71">
        <v>1.056</v>
      </c>
      <c r="E113" s="72">
        <f t="shared" si="11"/>
        <v>0.09123840000000001</v>
      </c>
      <c r="F113" s="71">
        <f t="shared" si="10"/>
        <v>73.29666666666667</v>
      </c>
      <c r="G113" s="72">
        <f t="shared" si="12"/>
        <v>6.687470592000001</v>
      </c>
      <c r="H113" s="111" t="s">
        <v>48</v>
      </c>
      <c r="I113" s="71">
        <v>78.67</v>
      </c>
      <c r="J113" s="71">
        <v>65.79</v>
      </c>
      <c r="K113" s="71">
        <v>75.43</v>
      </c>
      <c r="L113" s="95"/>
      <c r="M113" s="95"/>
      <c r="N113" s="69"/>
      <c r="O113" s="69"/>
    </row>
    <row r="114" spans="1:15" s="13" customFormat="1" ht="24.75" thickBot="1">
      <c r="A114" s="87">
        <f t="shared" si="9"/>
        <v>26</v>
      </c>
      <c r="B114" s="221">
        <v>36607</v>
      </c>
      <c r="C114" s="88">
        <v>291.73</v>
      </c>
      <c r="D114" s="88">
        <v>0.611</v>
      </c>
      <c r="E114" s="89">
        <f t="shared" si="11"/>
        <v>0.0527904</v>
      </c>
      <c r="F114" s="88">
        <f t="shared" si="10"/>
        <v>65.73666666666666</v>
      </c>
      <c r="G114" s="89">
        <f t="shared" si="12"/>
        <v>3.4702649279999997</v>
      </c>
      <c r="H114" s="113" t="s">
        <v>49</v>
      </c>
      <c r="I114" s="88">
        <v>69.14</v>
      </c>
      <c r="J114" s="88">
        <v>66.08</v>
      </c>
      <c r="K114" s="88">
        <v>61.99</v>
      </c>
      <c r="L114" s="95"/>
      <c r="M114" s="95"/>
      <c r="N114" s="69"/>
      <c r="O114" s="69"/>
    </row>
    <row r="115" spans="1:15" s="12" customFormat="1" ht="24.75" thickTop="1">
      <c r="A115" s="79">
        <v>1</v>
      </c>
      <c r="B115" s="218">
        <v>36634</v>
      </c>
      <c r="C115" s="80">
        <v>291.94</v>
      </c>
      <c r="D115" s="80">
        <v>1.994</v>
      </c>
      <c r="E115" s="81">
        <f t="shared" si="11"/>
        <v>0.1722816</v>
      </c>
      <c r="F115" s="85">
        <f t="shared" si="10"/>
        <v>89.17</v>
      </c>
      <c r="G115" s="82">
        <f t="shared" si="12"/>
        <v>15.362350272</v>
      </c>
      <c r="H115" s="114" t="s">
        <v>24</v>
      </c>
      <c r="I115" s="83">
        <v>89.42</v>
      </c>
      <c r="J115" s="83">
        <v>89.65</v>
      </c>
      <c r="K115" s="83">
        <v>88.44</v>
      </c>
      <c r="L115" s="94"/>
      <c r="M115" s="94"/>
      <c r="N115" s="64"/>
      <c r="O115" s="64"/>
    </row>
    <row r="116" spans="1:15" s="12" customFormat="1" ht="24">
      <c r="A116" s="65">
        <f aca="true" t="shared" si="13" ref="A116:A148">+A115+1</f>
        <v>2</v>
      </c>
      <c r="B116" s="216">
        <v>36647</v>
      </c>
      <c r="C116" s="66">
        <v>292.13</v>
      </c>
      <c r="D116" s="66">
        <v>8.315</v>
      </c>
      <c r="E116" s="67">
        <f t="shared" si="11"/>
        <v>0.7184159999999999</v>
      </c>
      <c r="F116" s="71">
        <f t="shared" si="10"/>
        <v>325.56666666666666</v>
      </c>
      <c r="G116" s="68">
        <f t="shared" si="12"/>
        <v>233.89230239999998</v>
      </c>
      <c r="H116" s="115" t="s">
        <v>53</v>
      </c>
      <c r="I116" s="15">
        <v>327.9</v>
      </c>
      <c r="J116" s="15">
        <v>322.1</v>
      </c>
      <c r="K116" s="15">
        <v>326.7</v>
      </c>
      <c r="L116" s="94"/>
      <c r="M116" s="94"/>
      <c r="N116" s="64"/>
      <c r="O116" s="64"/>
    </row>
    <row r="117" spans="1:15" s="12" customFormat="1" ht="24">
      <c r="A117" s="65">
        <f t="shared" si="13"/>
        <v>3</v>
      </c>
      <c r="B117" s="216">
        <v>36664</v>
      </c>
      <c r="C117" s="66">
        <v>292.345</v>
      </c>
      <c r="D117" s="66">
        <v>14.872</v>
      </c>
      <c r="E117" s="67">
        <f t="shared" si="11"/>
        <v>1.2849408</v>
      </c>
      <c r="F117" s="71">
        <f t="shared" si="10"/>
        <v>106.23333333333335</v>
      </c>
      <c r="G117" s="68">
        <f t="shared" si="12"/>
        <v>136.50354432000003</v>
      </c>
      <c r="H117" s="115" t="s">
        <v>54</v>
      </c>
      <c r="I117" s="15">
        <v>107.6</v>
      </c>
      <c r="J117" s="15">
        <v>109.2</v>
      </c>
      <c r="K117" s="15">
        <v>101.9</v>
      </c>
      <c r="L117" s="94"/>
      <c r="M117" s="94"/>
      <c r="N117" s="64"/>
      <c r="O117" s="64"/>
    </row>
    <row r="118" spans="1:15" s="12" customFormat="1" ht="24">
      <c r="A118" s="65">
        <f t="shared" si="13"/>
        <v>4</v>
      </c>
      <c r="B118" s="216">
        <v>36670</v>
      </c>
      <c r="C118" s="66">
        <v>292</v>
      </c>
      <c r="D118" s="66">
        <v>6.297</v>
      </c>
      <c r="E118" s="67">
        <f t="shared" si="11"/>
        <v>0.5440608</v>
      </c>
      <c r="F118" s="71">
        <f t="shared" si="10"/>
        <v>40.669999999999995</v>
      </c>
      <c r="G118" s="68">
        <f t="shared" si="12"/>
        <v>22.126952735999996</v>
      </c>
      <c r="H118" s="116" t="s">
        <v>55</v>
      </c>
      <c r="I118" s="15">
        <v>35.67</v>
      </c>
      <c r="J118" s="15">
        <v>49.68</v>
      </c>
      <c r="K118" s="15">
        <v>36.66</v>
      </c>
      <c r="L118" s="94"/>
      <c r="M118" s="94"/>
      <c r="N118" s="64"/>
      <c r="O118" s="64"/>
    </row>
    <row r="119" spans="1:15" s="12" customFormat="1" ht="24">
      <c r="A119" s="65">
        <f t="shared" si="13"/>
        <v>5</v>
      </c>
      <c r="B119" s="216">
        <v>36678</v>
      </c>
      <c r="C119" s="66">
        <v>291.94</v>
      </c>
      <c r="D119" s="66">
        <v>5.867</v>
      </c>
      <c r="E119" s="67">
        <f t="shared" si="11"/>
        <v>0.5069088</v>
      </c>
      <c r="F119" s="71">
        <f t="shared" si="10"/>
        <v>209.83333333333334</v>
      </c>
      <c r="G119" s="68">
        <f t="shared" si="12"/>
        <v>106.36636320000001</v>
      </c>
      <c r="H119" s="115" t="s">
        <v>50</v>
      </c>
      <c r="I119" s="15">
        <v>182</v>
      </c>
      <c r="J119" s="15">
        <v>223.9</v>
      </c>
      <c r="K119" s="15">
        <v>223.6</v>
      </c>
      <c r="L119" s="94"/>
      <c r="M119" s="94"/>
      <c r="N119" s="64"/>
      <c r="O119" s="64"/>
    </row>
    <row r="120" spans="1:15" s="12" customFormat="1" ht="24">
      <c r="A120" s="65">
        <f t="shared" si="13"/>
        <v>6</v>
      </c>
      <c r="B120" s="216">
        <v>36698</v>
      </c>
      <c r="C120" s="66">
        <v>291.86</v>
      </c>
      <c r="D120" s="66">
        <v>4.456</v>
      </c>
      <c r="E120" s="67">
        <f t="shared" si="11"/>
        <v>0.3849984000000001</v>
      </c>
      <c r="F120" s="71">
        <f t="shared" si="10"/>
        <v>93.12333333333333</v>
      </c>
      <c r="G120" s="68">
        <f t="shared" si="12"/>
        <v>35.852334336000006</v>
      </c>
      <c r="H120" s="115" t="s">
        <v>51</v>
      </c>
      <c r="I120" s="15">
        <v>96.57</v>
      </c>
      <c r="J120" s="15">
        <v>83.82</v>
      </c>
      <c r="K120" s="15">
        <v>98.98</v>
      </c>
      <c r="L120" s="94"/>
      <c r="M120" s="94"/>
      <c r="N120" s="64"/>
      <c r="O120" s="64"/>
    </row>
    <row r="121" spans="1:15" s="12" customFormat="1" ht="24">
      <c r="A121" s="65">
        <f t="shared" si="13"/>
        <v>7</v>
      </c>
      <c r="B121" s="216">
        <v>36705</v>
      </c>
      <c r="C121" s="66">
        <v>291.84</v>
      </c>
      <c r="D121" s="66">
        <v>4.283</v>
      </c>
      <c r="E121" s="67">
        <f t="shared" si="11"/>
        <v>0.3700512</v>
      </c>
      <c r="F121" s="71">
        <f t="shared" si="10"/>
        <v>77.25666666666666</v>
      </c>
      <c r="G121" s="68">
        <f t="shared" si="12"/>
        <v>28.588922208</v>
      </c>
      <c r="H121" s="116" t="s">
        <v>52</v>
      </c>
      <c r="I121" s="15">
        <v>78.22</v>
      </c>
      <c r="J121" s="15">
        <v>76.57</v>
      </c>
      <c r="K121" s="15">
        <v>76.98</v>
      </c>
      <c r="L121" s="94"/>
      <c r="M121" s="94"/>
      <c r="N121" s="64"/>
      <c r="O121" s="64"/>
    </row>
    <row r="122" spans="1:15" s="12" customFormat="1" ht="24">
      <c r="A122" s="65">
        <f t="shared" si="13"/>
        <v>8</v>
      </c>
      <c r="B122" s="216">
        <v>36717</v>
      </c>
      <c r="C122" s="66">
        <v>291.75</v>
      </c>
      <c r="D122" s="66">
        <v>3.315</v>
      </c>
      <c r="E122" s="67">
        <f t="shared" si="11"/>
        <v>0.286416</v>
      </c>
      <c r="F122" s="71">
        <f t="shared" si="10"/>
        <v>107.73333333333333</v>
      </c>
      <c r="G122" s="68">
        <f t="shared" si="12"/>
        <v>30.8565504</v>
      </c>
      <c r="H122" s="115" t="s">
        <v>59</v>
      </c>
      <c r="I122" s="15">
        <v>106.6</v>
      </c>
      <c r="J122" s="15">
        <v>113.4</v>
      </c>
      <c r="K122" s="15">
        <v>103.2</v>
      </c>
      <c r="L122" s="94"/>
      <c r="M122" s="94"/>
      <c r="N122" s="64"/>
      <c r="O122" s="64"/>
    </row>
    <row r="123" spans="1:15" s="12" customFormat="1" ht="24">
      <c r="A123" s="65">
        <f t="shared" si="13"/>
        <v>9</v>
      </c>
      <c r="B123" s="216">
        <v>36725</v>
      </c>
      <c r="C123" s="66">
        <v>292.1</v>
      </c>
      <c r="D123" s="66">
        <v>7.845</v>
      </c>
      <c r="E123" s="67">
        <f t="shared" si="11"/>
        <v>0.677808</v>
      </c>
      <c r="F123" s="71">
        <f t="shared" si="10"/>
        <v>94.52666666666669</v>
      </c>
      <c r="G123" s="68">
        <f t="shared" si="12"/>
        <v>64.07093088</v>
      </c>
      <c r="H123" s="115" t="s">
        <v>60</v>
      </c>
      <c r="I123" s="15">
        <v>88.87</v>
      </c>
      <c r="J123" s="15">
        <v>99.18</v>
      </c>
      <c r="K123" s="15">
        <v>95.53</v>
      </c>
      <c r="L123" s="94"/>
      <c r="M123" s="94"/>
      <c r="N123" s="64"/>
      <c r="O123" s="64"/>
    </row>
    <row r="124" spans="1:15" s="12" customFormat="1" ht="24">
      <c r="A124" s="65">
        <f t="shared" si="13"/>
        <v>10</v>
      </c>
      <c r="B124" s="216">
        <v>36732</v>
      </c>
      <c r="C124" s="66">
        <v>291.88</v>
      </c>
      <c r="D124" s="66">
        <v>4.949</v>
      </c>
      <c r="E124" s="67">
        <f t="shared" si="11"/>
        <v>0.4275936</v>
      </c>
      <c r="F124" s="71">
        <f t="shared" si="10"/>
        <v>136.13333333333335</v>
      </c>
      <c r="G124" s="68">
        <f t="shared" si="12"/>
        <v>58.20974208000001</v>
      </c>
      <c r="H124" s="116" t="s">
        <v>61</v>
      </c>
      <c r="I124" s="15">
        <v>145.3</v>
      </c>
      <c r="J124" s="15">
        <v>144.9</v>
      </c>
      <c r="K124" s="15">
        <v>118.2</v>
      </c>
      <c r="L124" s="94"/>
      <c r="M124" s="94"/>
      <c r="N124" s="64"/>
      <c r="O124" s="64"/>
    </row>
    <row r="125" spans="1:15" s="12" customFormat="1" ht="24">
      <c r="A125" s="65">
        <f t="shared" si="13"/>
        <v>11</v>
      </c>
      <c r="B125" s="216">
        <v>36748</v>
      </c>
      <c r="C125" s="66">
        <v>292.38</v>
      </c>
      <c r="D125" s="66">
        <v>15.241</v>
      </c>
      <c r="E125" s="67">
        <f t="shared" si="11"/>
        <v>1.3168224</v>
      </c>
      <c r="F125" s="71">
        <f t="shared" si="10"/>
        <v>118.33333333333333</v>
      </c>
      <c r="G125" s="68">
        <f t="shared" si="12"/>
        <v>155.823984</v>
      </c>
      <c r="H125" s="115" t="s">
        <v>62</v>
      </c>
      <c r="I125" s="15">
        <v>112</v>
      </c>
      <c r="J125" s="15">
        <v>107.8</v>
      </c>
      <c r="K125" s="15">
        <v>135.2</v>
      </c>
      <c r="L125" s="94"/>
      <c r="M125" s="94"/>
      <c r="N125" s="64"/>
      <c r="O125" s="64"/>
    </row>
    <row r="126" spans="1:15" s="12" customFormat="1" ht="24">
      <c r="A126" s="65">
        <f t="shared" si="13"/>
        <v>12</v>
      </c>
      <c r="B126" s="216">
        <v>36754</v>
      </c>
      <c r="C126" s="66">
        <v>291.74</v>
      </c>
      <c r="D126" s="66">
        <v>2.92</v>
      </c>
      <c r="E126" s="67">
        <f t="shared" si="11"/>
        <v>0.252288</v>
      </c>
      <c r="F126" s="71">
        <f t="shared" si="10"/>
        <v>147.76666666666668</v>
      </c>
      <c r="G126" s="68">
        <f t="shared" si="12"/>
        <v>37.27975680000001</v>
      </c>
      <c r="H126" s="115" t="s">
        <v>63</v>
      </c>
      <c r="I126" s="15">
        <v>135.6</v>
      </c>
      <c r="J126" s="15">
        <v>146.9</v>
      </c>
      <c r="K126" s="15">
        <v>160.8</v>
      </c>
      <c r="L126" s="94"/>
      <c r="M126" s="94"/>
      <c r="N126" s="64"/>
      <c r="O126" s="64"/>
    </row>
    <row r="127" spans="1:15" s="12" customFormat="1" ht="24">
      <c r="A127" s="65">
        <f t="shared" si="13"/>
        <v>13</v>
      </c>
      <c r="B127" s="216">
        <v>36763</v>
      </c>
      <c r="C127" s="66">
        <v>292.84</v>
      </c>
      <c r="D127" s="66">
        <v>32.722</v>
      </c>
      <c r="E127" s="67">
        <f t="shared" si="11"/>
        <v>2.8271808000000003</v>
      </c>
      <c r="F127" s="71">
        <f t="shared" si="10"/>
        <v>287.9</v>
      </c>
      <c r="G127" s="68">
        <f t="shared" si="12"/>
        <v>813.94535232</v>
      </c>
      <c r="H127" s="116" t="s">
        <v>64</v>
      </c>
      <c r="I127" s="15">
        <v>201.2</v>
      </c>
      <c r="J127" s="15">
        <v>367.6</v>
      </c>
      <c r="K127" s="15">
        <v>294.9</v>
      </c>
      <c r="L127" s="94"/>
      <c r="M127" s="94"/>
      <c r="N127" s="64"/>
      <c r="O127" s="64"/>
    </row>
    <row r="128" spans="1:15" s="12" customFormat="1" ht="24">
      <c r="A128" s="65">
        <f t="shared" si="13"/>
        <v>14</v>
      </c>
      <c r="B128" s="216">
        <v>36781</v>
      </c>
      <c r="C128" s="66">
        <v>292.875</v>
      </c>
      <c r="D128" s="66">
        <v>37.78</v>
      </c>
      <c r="E128" s="67">
        <f t="shared" si="11"/>
        <v>3.2641920000000004</v>
      </c>
      <c r="F128" s="71">
        <f t="shared" si="10"/>
        <v>362.6333333333334</v>
      </c>
      <c r="G128" s="68">
        <f t="shared" si="12"/>
        <v>1183.7048256000003</v>
      </c>
      <c r="H128" s="115" t="s">
        <v>56</v>
      </c>
      <c r="I128" s="15">
        <v>284.4</v>
      </c>
      <c r="J128" s="15">
        <v>389</v>
      </c>
      <c r="K128" s="15">
        <v>414.5</v>
      </c>
      <c r="L128" s="94"/>
      <c r="M128" s="94"/>
      <c r="N128" s="64"/>
      <c r="O128" s="64"/>
    </row>
    <row r="129" spans="1:15" s="12" customFormat="1" ht="24">
      <c r="A129" s="65">
        <f t="shared" si="13"/>
        <v>15</v>
      </c>
      <c r="B129" s="216">
        <v>36789</v>
      </c>
      <c r="C129" s="66">
        <v>291.96</v>
      </c>
      <c r="D129" s="66">
        <v>6.348</v>
      </c>
      <c r="E129" s="67">
        <f t="shared" si="11"/>
        <v>0.5484672</v>
      </c>
      <c r="F129" s="71">
        <f t="shared" si="10"/>
        <v>27.203333333333333</v>
      </c>
      <c r="G129" s="68">
        <f t="shared" si="12"/>
        <v>14.920136064000001</v>
      </c>
      <c r="H129" s="115" t="s">
        <v>57</v>
      </c>
      <c r="I129" s="15">
        <v>22.41</v>
      </c>
      <c r="J129" s="15">
        <v>24.64</v>
      </c>
      <c r="K129" s="15">
        <v>34.56</v>
      </c>
      <c r="L129" s="94"/>
      <c r="M129" s="94"/>
      <c r="N129" s="64"/>
      <c r="O129" s="64"/>
    </row>
    <row r="130" spans="1:15" s="12" customFormat="1" ht="24">
      <c r="A130" s="65">
        <f t="shared" si="13"/>
        <v>16</v>
      </c>
      <c r="B130" s="216">
        <v>36795</v>
      </c>
      <c r="C130" s="66">
        <v>292.44</v>
      </c>
      <c r="D130" s="66">
        <v>19.357</v>
      </c>
      <c r="E130" s="67">
        <f t="shared" si="11"/>
        <v>1.6724448</v>
      </c>
      <c r="F130" s="71">
        <f t="shared" si="10"/>
        <v>155.29999999999998</v>
      </c>
      <c r="G130" s="68">
        <f t="shared" si="12"/>
        <v>259.73067743999997</v>
      </c>
      <c r="H130" s="116" t="s">
        <v>58</v>
      </c>
      <c r="I130" s="15">
        <v>132.2</v>
      </c>
      <c r="J130" s="15">
        <v>154.1</v>
      </c>
      <c r="K130" s="15">
        <v>179.6</v>
      </c>
      <c r="L130" s="94"/>
      <c r="M130" s="94"/>
      <c r="N130" s="64"/>
      <c r="O130" s="64"/>
    </row>
    <row r="131" spans="1:15" s="12" customFormat="1" ht="24">
      <c r="A131" s="65">
        <f t="shared" si="13"/>
        <v>17</v>
      </c>
      <c r="B131" s="216">
        <v>36801</v>
      </c>
      <c r="C131" s="154">
        <v>292.4</v>
      </c>
      <c r="D131" s="66">
        <v>20.708</v>
      </c>
      <c r="E131" s="67">
        <f t="shared" si="11"/>
        <v>1.7891712</v>
      </c>
      <c r="F131" s="71">
        <f t="shared" si="10"/>
        <v>148.73333333333332</v>
      </c>
      <c r="G131" s="68">
        <f t="shared" si="12"/>
        <v>266.10939648</v>
      </c>
      <c r="H131" s="115" t="s">
        <v>65</v>
      </c>
      <c r="I131" s="15">
        <v>182.3</v>
      </c>
      <c r="J131" s="15">
        <v>145.2</v>
      </c>
      <c r="K131" s="15">
        <v>118.7</v>
      </c>
      <c r="L131" s="94"/>
      <c r="M131" s="94"/>
      <c r="N131" s="64"/>
      <c r="O131" s="64"/>
    </row>
    <row r="132" spans="1:15" s="12" customFormat="1" ht="24">
      <c r="A132" s="65">
        <f t="shared" si="13"/>
        <v>18</v>
      </c>
      <c r="B132" s="216">
        <v>36820</v>
      </c>
      <c r="C132" s="154">
        <v>291.9</v>
      </c>
      <c r="D132" s="66">
        <v>5.531</v>
      </c>
      <c r="E132" s="67">
        <f t="shared" si="11"/>
        <v>0.4778784</v>
      </c>
      <c r="F132" s="71">
        <f t="shared" si="10"/>
        <v>53.11000000000001</v>
      </c>
      <c r="G132" s="68">
        <f t="shared" si="12"/>
        <v>25.380121824000003</v>
      </c>
      <c r="H132" s="115" t="s">
        <v>66</v>
      </c>
      <c r="I132" s="15">
        <v>55.39</v>
      </c>
      <c r="J132" s="15">
        <v>51.06</v>
      </c>
      <c r="K132" s="15">
        <v>52.88</v>
      </c>
      <c r="L132" s="94"/>
      <c r="M132" s="94"/>
      <c r="N132" s="64"/>
      <c r="O132" s="64"/>
    </row>
    <row r="133" spans="1:15" s="12" customFormat="1" ht="24">
      <c r="A133" s="65">
        <f t="shared" si="13"/>
        <v>19</v>
      </c>
      <c r="B133" s="216">
        <v>36825</v>
      </c>
      <c r="C133" s="66">
        <v>292.16</v>
      </c>
      <c r="D133" s="66">
        <v>14.686</v>
      </c>
      <c r="E133" s="67">
        <f t="shared" si="11"/>
        <v>1.2688704</v>
      </c>
      <c r="F133" s="71">
        <f t="shared" si="10"/>
        <v>92.98</v>
      </c>
      <c r="G133" s="68">
        <f t="shared" si="12"/>
        <v>117.979569792</v>
      </c>
      <c r="H133" s="116" t="s">
        <v>67</v>
      </c>
      <c r="I133" s="15">
        <v>91.51</v>
      </c>
      <c r="J133" s="15">
        <v>93.19</v>
      </c>
      <c r="K133" s="15">
        <v>94.24</v>
      </c>
      <c r="L133" s="94"/>
      <c r="M133" s="94"/>
      <c r="N133" s="64"/>
      <c r="O133" s="64"/>
    </row>
    <row r="134" spans="1:15" s="12" customFormat="1" ht="24">
      <c r="A134" s="65">
        <f t="shared" si="13"/>
        <v>20</v>
      </c>
      <c r="B134" s="216">
        <v>36831</v>
      </c>
      <c r="C134" s="66">
        <v>292.45</v>
      </c>
      <c r="D134" s="66">
        <v>24.053</v>
      </c>
      <c r="E134" s="67">
        <f t="shared" si="11"/>
        <v>2.0781792</v>
      </c>
      <c r="F134" s="71">
        <f t="shared" si="10"/>
        <v>251.5</v>
      </c>
      <c r="G134" s="68">
        <f t="shared" si="12"/>
        <v>522.6620688</v>
      </c>
      <c r="H134" s="115" t="s">
        <v>68</v>
      </c>
      <c r="I134" s="15">
        <v>348.1</v>
      </c>
      <c r="J134" s="15">
        <v>261.6</v>
      </c>
      <c r="K134" s="15">
        <v>144.8</v>
      </c>
      <c r="L134" s="94"/>
      <c r="M134" s="94"/>
      <c r="N134" s="64"/>
      <c r="O134" s="64"/>
    </row>
    <row r="135" spans="1:15" s="12" customFormat="1" ht="24">
      <c r="A135" s="65">
        <f t="shared" si="13"/>
        <v>21</v>
      </c>
      <c r="B135" s="216">
        <v>36846</v>
      </c>
      <c r="C135" s="66">
        <v>291.93</v>
      </c>
      <c r="D135" s="66">
        <v>6.234</v>
      </c>
      <c r="E135" s="67">
        <f t="shared" si="11"/>
        <v>0.5386176</v>
      </c>
      <c r="F135" s="71">
        <f t="shared" si="10"/>
        <v>75.60666666666667</v>
      </c>
      <c r="G135" s="68">
        <f t="shared" si="12"/>
        <v>40.723081344</v>
      </c>
      <c r="H135" s="115" t="s">
        <v>69</v>
      </c>
      <c r="I135" s="15">
        <v>67.43</v>
      </c>
      <c r="J135" s="15">
        <v>76</v>
      </c>
      <c r="K135" s="15">
        <v>83.39</v>
      </c>
      <c r="L135" s="94"/>
      <c r="M135" s="94"/>
      <c r="N135" s="64"/>
      <c r="O135" s="64"/>
    </row>
    <row r="136" spans="1:15" s="12" customFormat="1" ht="24">
      <c r="A136" s="65">
        <f t="shared" si="13"/>
        <v>22</v>
      </c>
      <c r="B136" s="216">
        <v>36853</v>
      </c>
      <c r="C136" s="66">
        <v>291.88</v>
      </c>
      <c r="D136" s="66">
        <v>5.279</v>
      </c>
      <c r="E136" s="67">
        <f t="shared" si="11"/>
        <v>0.4561056</v>
      </c>
      <c r="F136" s="71">
        <f t="shared" si="10"/>
        <v>46.97</v>
      </c>
      <c r="G136" s="68">
        <f t="shared" si="12"/>
        <v>21.423280032</v>
      </c>
      <c r="H136" s="116" t="s">
        <v>70</v>
      </c>
      <c r="I136" s="15">
        <v>50.19</v>
      </c>
      <c r="J136" s="15">
        <v>43.54</v>
      </c>
      <c r="K136" s="15">
        <v>47.18</v>
      </c>
      <c r="L136" s="94"/>
      <c r="M136" s="94"/>
      <c r="N136" s="64"/>
      <c r="O136" s="64"/>
    </row>
    <row r="137" spans="1:15" s="12" customFormat="1" ht="24">
      <c r="A137" s="65">
        <f t="shared" si="13"/>
        <v>23</v>
      </c>
      <c r="B137" s="216">
        <v>36861</v>
      </c>
      <c r="C137" s="66">
        <v>291.83</v>
      </c>
      <c r="D137" s="66">
        <v>4.61</v>
      </c>
      <c r="E137" s="67">
        <f aca="true" t="shared" si="14" ref="E137:E148">D137*0.0864</f>
        <v>0.39830400000000005</v>
      </c>
      <c r="F137" s="71">
        <f t="shared" si="10"/>
        <v>57.45000000000001</v>
      </c>
      <c r="G137" s="68">
        <f aca="true" t="shared" si="15" ref="G137:G148">F137*E137</f>
        <v>22.882564800000008</v>
      </c>
      <c r="H137" s="115" t="s">
        <v>71</v>
      </c>
      <c r="I137" s="15">
        <v>42.41</v>
      </c>
      <c r="J137" s="15">
        <v>48.24</v>
      </c>
      <c r="K137" s="15">
        <v>81.7</v>
      </c>
      <c r="L137" s="94"/>
      <c r="M137" s="94"/>
      <c r="N137" s="64"/>
      <c r="O137" s="64"/>
    </row>
    <row r="138" spans="1:15" s="12" customFormat="1" ht="24">
      <c r="A138" s="65">
        <f t="shared" si="13"/>
        <v>24</v>
      </c>
      <c r="B138" s="216">
        <v>36873</v>
      </c>
      <c r="C138" s="66">
        <v>291.72</v>
      </c>
      <c r="D138" s="66">
        <v>2.788</v>
      </c>
      <c r="E138" s="67">
        <f t="shared" si="14"/>
        <v>0.2408832</v>
      </c>
      <c r="F138" s="71">
        <f t="shared" si="10"/>
        <v>70.40333333333332</v>
      </c>
      <c r="G138" s="68">
        <f t="shared" si="15"/>
        <v>16.958980223999998</v>
      </c>
      <c r="H138" s="115" t="s">
        <v>72</v>
      </c>
      <c r="I138" s="15">
        <v>76.92</v>
      </c>
      <c r="J138" s="15">
        <v>67.55</v>
      </c>
      <c r="K138" s="15">
        <v>66.74</v>
      </c>
      <c r="L138" s="94"/>
      <c r="M138" s="94"/>
      <c r="N138" s="64"/>
      <c r="O138" s="64"/>
    </row>
    <row r="139" spans="1:15" s="12" customFormat="1" ht="24">
      <c r="A139" s="65">
        <f t="shared" si="13"/>
        <v>25</v>
      </c>
      <c r="B139" s="216">
        <v>36880</v>
      </c>
      <c r="C139" s="66">
        <v>291.68</v>
      </c>
      <c r="D139" s="66">
        <v>2.023</v>
      </c>
      <c r="E139" s="67">
        <f t="shared" si="14"/>
        <v>0.17478720000000003</v>
      </c>
      <c r="F139" s="71">
        <f t="shared" si="10"/>
        <v>77.57666666666667</v>
      </c>
      <c r="G139" s="68">
        <f t="shared" si="15"/>
        <v>13.559408352000002</v>
      </c>
      <c r="H139" s="116" t="s">
        <v>47</v>
      </c>
      <c r="I139" s="15">
        <v>74.05</v>
      </c>
      <c r="J139" s="15">
        <v>80.27</v>
      </c>
      <c r="K139" s="15">
        <v>78.41</v>
      </c>
      <c r="L139" s="94"/>
      <c r="M139" s="94"/>
      <c r="N139" s="64"/>
      <c r="O139" s="64"/>
    </row>
    <row r="140" spans="1:15" s="12" customFormat="1" ht="24">
      <c r="A140" s="65">
        <f t="shared" si="13"/>
        <v>26</v>
      </c>
      <c r="B140" s="216">
        <v>36892</v>
      </c>
      <c r="C140" s="66">
        <v>291.67</v>
      </c>
      <c r="D140" s="66">
        <v>2.083</v>
      </c>
      <c r="E140" s="67">
        <f t="shared" si="14"/>
        <v>0.17997120000000003</v>
      </c>
      <c r="F140" s="71">
        <f t="shared" si="10"/>
        <v>54.78666666666666</v>
      </c>
      <c r="G140" s="68">
        <f t="shared" si="15"/>
        <v>9.860022144</v>
      </c>
      <c r="H140" s="115" t="s">
        <v>73</v>
      </c>
      <c r="I140" s="15">
        <v>58.57</v>
      </c>
      <c r="J140" s="15">
        <v>49.47</v>
      </c>
      <c r="K140" s="15">
        <v>56.32</v>
      </c>
      <c r="L140" s="94"/>
      <c r="M140" s="94"/>
      <c r="N140" s="64"/>
      <c r="O140" s="64"/>
    </row>
    <row r="141" spans="1:15" s="12" customFormat="1" ht="24">
      <c r="A141" s="65">
        <f t="shared" si="13"/>
        <v>27</v>
      </c>
      <c r="B141" s="216">
        <v>36908</v>
      </c>
      <c r="C141" s="66">
        <v>291.68</v>
      </c>
      <c r="D141" s="66">
        <v>2.017</v>
      </c>
      <c r="E141" s="67">
        <f t="shared" si="14"/>
        <v>0.1742688</v>
      </c>
      <c r="F141" s="71">
        <f t="shared" si="10"/>
        <v>95.35000000000001</v>
      </c>
      <c r="G141" s="68">
        <f t="shared" si="15"/>
        <v>16.61653008</v>
      </c>
      <c r="H141" s="115" t="s">
        <v>74</v>
      </c>
      <c r="I141" s="15">
        <v>88.75</v>
      </c>
      <c r="J141" s="15">
        <v>91.5</v>
      </c>
      <c r="K141" s="15">
        <v>105.8</v>
      </c>
      <c r="L141" s="94"/>
      <c r="M141" s="94"/>
      <c r="N141" s="64"/>
      <c r="O141" s="64"/>
    </row>
    <row r="142" spans="1:15" s="12" customFormat="1" ht="24">
      <c r="A142" s="65">
        <f t="shared" si="13"/>
        <v>28</v>
      </c>
      <c r="B142" s="216">
        <v>36916</v>
      </c>
      <c r="C142" s="66">
        <v>291.61</v>
      </c>
      <c r="D142" s="66">
        <v>1.34</v>
      </c>
      <c r="E142" s="67">
        <f t="shared" si="14"/>
        <v>0.11577600000000002</v>
      </c>
      <c r="F142" s="71">
        <f t="shared" si="10"/>
        <v>118.16666666666667</v>
      </c>
      <c r="G142" s="68">
        <f t="shared" si="15"/>
        <v>13.680864000000003</v>
      </c>
      <c r="H142" s="116" t="s">
        <v>49</v>
      </c>
      <c r="I142" s="15">
        <v>108.7</v>
      </c>
      <c r="J142" s="15">
        <v>133</v>
      </c>
      <c r="K142" s="15">
        <v>112.8</v>
      </c>
      <c r="L142" s="94"/>
      <c r="M142" s="94"/>
      <c r="N142" s="64"/>
      <c r="O142" s="64"/>
    </row>
    <row r="143" spans="1:15" s="12" customFormat="1" ht="24">
      <c r="A143" s="65">
        <f t="shared" si="13"/>
        <v>29</v>
      </c>
      <c r="B143" s="216">
        <v>36923</v>
      </c>
      <c r="C143" s="66">
        <v>291.57</v>
      </c>
      <c r="D143" s="66">
        <v>0.991</v>
      </c>
      <c r="E143" s="67">
        <f t="shared" si="14"/>
        <v>0.0856224</v>
      </c>
      <c r="F143" s="71">
        <f t="shared" si="10"/>
        <v>70.52</v>
      </c>
      <c r="G143" s="68">
        <f t="shared" si="15"/>
        <v>6.038091648</v>
      </c>
      <c r="H143" s="115" t="s">
        <v>75</v>
      </c>
      <c r="I143" s="15">
        <v>62.62</v>
      </c>
      <c r="J143" s="15">
        <v>79.83</v>
      </c>
      <c r="K143" s="15">
        <v>69.11</v>
      </c>
      <c r="L143" s="94"/>
      <c r="M143" s="94"/>
      <c r="N143" s="64"/>
      <c r="O143" s="64"/>
    </row>
    <row r="144" spans="1:15" s="12" customFormat="1" ht="24">
      <c r="A144" s="65">
        <f t="shared" si="13"/>
        <v>30</v>
      </c>
      <c r="B144" s="216">
        <v>36939</v>
      </c>
      <c r="C144" s="66">
        <v>291.56</v>
      </c>
      <c r="D144" s="66">
        <v>0.862</v>
      </c>
      <c r="E144" s="67">
        <f t="shared" si="14"/>
        <v>0.07447680000000001</v>
      </c>
      <c r="F144" s="71">
        <f t="shared" si="10"/>
        <v>49.376666666666665</v>
      </c>
      <c r="G144" s="68">
        <f t="shared" si="15"/>
        <v>3.6774161280000004</v>
      </c>
      <c r="H144" s="115" t="s">
        <v>76</v>
      </c>
      <c r="I144" s="15">
        <v>48.11</v>
      </c>
      <c r="J144" s="15">
        <v>45.82</v>
      </c>
      <c r="K144" s="15">
        <v>54.2</v>
      </c>
      <c r="L144" s="94"/>
      <c r="M144" s="94"/>
      <c r="N144" s="64"/>
      <c r="O144" s="64"/>
    </row>
    <row r="145" spans="1:15" s="12" customFormat="1" ht="24">
      <c r="A145" s="65">
        <f t="shared" si="13"/>
        <v>31</v>
      </c>
      <c r="B145" s="216">
        <v>36944</v>
      </c>
      <c r="C145" s="66">
        <v>291.54</v>
      </c>
      <c r="D145" s="66">
        <v>0.653</v>
      </c>
      <c r="E145" s="67">
        <f t="shared" si="14"/>
        <v>0.0564192</v>
      </c>
      <c r="F145" s="71">
        <f t="shared" si="10"/>
        <v>40.406666666666666</v>
      </c>
      <c r="G145" s="68">
        <f t="shared" si="15"/>
        <v>2.279711808</v>
      </c>
      <c r="H145" s="116" t="s">
        <v>77</v>
      </c>
      <c r="I145" s="15">
        <v>44.63</v>
      </c>
      <c r="J145" s="15">
        <v>36.73</v>
      </c>
      <c r="K145" s="15">
        <v>39.86</v>
      </c>
      <c r="L145" s="94"/>
      <c r="M145" s="94"/>
      <c r="N145" s="64"/>
      <c r="O145" s="64"/>
    </row>
    <row r="146" spans="1:15" s="12" customFormat="1" ht="24">
      <c r="A146" s="65">
        <f t="shared" si="13"/>
        <v>32</v>
      </c>
      <c r="B146" s="216">
        <v>36951</v>
      </c>
      <c r="C146" s="66">
        <v>291.53</v>
      </c>
      <c r="D146" s="66">
        <v>0.574</v>
      </c>
      <c r="E146" s="67">
        <f t="shared" si="14"/>
        <v>0.0495936</v>
      </c>
      <c r="F146" s="71">
        <f t="shared" si="10"/>
        <v>42.203333333333326</v>
      </c>
      <c r="G146" s="68">
        <f t="shared" si="15"/>
        <v>2.0930152319999995</v>
      </c>
      <c r="H146" s="115" t="s">
        <v>78</v>
      </c>
      <c r="I146" s="15">
        <v>38.93</v>
      </c>
      <c r="J146" s="15">
        <v>50.14</v>
      </c>
      <c r="K146" s="15">
        <v>37.54</v>
      </c>
      <c r="L146" s="94"/>
      <c r="M146" s="94"/>
      <c r="N146" s="64"/>
      <c r="O146" s="64"/>
    </row>
    <row r="147" spans="1:15" s="12" customFormat="1" ht="24">
      <c r="A147" s="65">
        <f t="shared" si="13"/>
        <v>33</v>
      </c>
      <c r="B147" s="216">
        <v>36963</v>
      </c>
      <c r="C147" s="66">
        <v>291.96</v>
      </c>
      <c r="D147" s="66">
        <v>5.734</v>
      </c>
      <c r="E147" s="67">
        <f t="shared" si="14"/>
        <v>0.4954176</v>
      </c>
      <c r="F147" s="71">
        <f t="shared" si="10"/>
        <v>122.63333333333333</v>
      </c>
      <c r="G147" s="68">
        <f t="shared" si="15"/>
        <v>60.75471168</v>
      </c>
      <c r="H147" s="115" t="s">
        <v>79</v>
      </c>
      <c r="I147" s="15">
        <v>103.6</v>
      </c>
      <c r="J147" s="15">
        <v>111.2</v>
      </c>
      <c r="K147" s="15">
        <v>153.1</v>
      </c>
      <c r="L147" s="94"/>
      <c r="M147" s="94"/>
      <c r="N147" s="64"/>
      <c r="O147" s="64"/>
    </row>
    <row r="148" spans="1:15" s="12" customFormat="1" ht="24.75" thickBot="1">
      <c r="A148" s="74">
        <f t="shared" si="13"/>
        <v>34</v>
      </c>
      <c r="B148" s="217">
        <v>36976</v>
      </c>
      <c r="C148" s="75">
        <v>291.59</v>
      </c>
      <c r="D148" s="75">
        <v>1.286</v>
      </c>
      <c r="E148" s="76">
        <f t="shared" si="14"/>
        <v>0.11111040000000001</v>
      </c>
      <c r="F148" s="88">
        <f t="shared" si="10"/>
        <v>38.04333333333333</v>
      </c>
      <c r="G148" s="77">
        <f t="shared" si="15"/>
        <v>4.227009984</v>
      </c>
      <c r="H148" s="117" t="s">
        <v>80</v>
      </c>
      <c r="I148" s="78">
        <v>38.3</v>
      </c>
      <c r="J148" s="78">
        <v>41.12</v>
      </c>
      <c r="K148" s="78">
        <v>34.71</v>
      </c>
      <c r="L148" s="94"/>
      <c r="M148" s="94"/>
      <c r="N148" s="64"/>
      <c r="O148" s="64"/>
    </row>
    <row r="149" spans="1:15" ht="24.75" thickTop="1">
      <c r="A149" s="16">
        <v>1</v>
      </c>
      <c r="B149" s="222">
        <v>36982</v>
      </c>
      <c r="C149" s="17">
        <v>291.55</v>
      </c>
      <c r="D149" s="17">
        <v>0.749</v>
      </c>
      <c r="E149" s="90">
        <f aca="true" t="shared" si="16" ref="E149:E199">D149*0.0864</f>
        <v>0.06471360000000001</v>
      </c>
      <c r="F149" s="85">
        <f t="shared" si="10"/>
        <v>35.085</v>
      </c>
      <c r="G149" s="90">
        <f aca="true" t="shared" si="17" ref="G149:G182">F149*E149</f>
        <v>2.2704766560000005</v>
      </c>
      <c r="H149" s="118" t="s">
        <v>81</v>
      </c>
      <c r="I149" s="17">
        <v>34.22</v>
      </c>
      <c r="J149" s="17"/>
      <c r="K149" s="17">
        <v>35.95</v>
      </c>
      <c r="L149" s="18"/>
      <c r="M149" s="18"/>
      <c r="N149" s="8"/>
      <c r="O149" s="8"/>
    </row>
    <row r="150" spans="1:15" ht="24">
      <c r="A150" s="10">
        <f aca="true" t="shared" si="18" ref="A150:A199">+A149+1</f>
        <v>2</v>
      </c>
      <c r="B150" s="223">
        <v>36998</v>
      </c>
      <c r="C150" s="7">
        <v>291.54</v>
      </c>
      <c r="D150" s="7">
        <v>0.707</v>
      </c>
      <c r="E150" s="73">
        <f t="shared" si="16"/>
        <v>0.0610848</v>
      </c>
      <c r="F150" s="71">
        <f t="shared" si="10"/>
        <v>32.46</v>
      </c>
      <c r="G150" s="73">
        <f t="shared" si="17"/>
        <v>1.9828126080000001</v>
      </c>
      <c r="H150" s="119" t="s">
        <v>82</v>
      </c>
      <c r="I150" s="7">
        <v>30.97</v>
      </c>
      <c r="J150" s="7">
        <v>33.95</v>
      </c>
      <c r="K150" s="7"/>
      <c r="L150" s="18"/>
      <c r="M150" s="18"/>
      <c r="N150" s="8"/>
      <c r="O150" s="8"/>
    </row>
    <row r="151" spans="1:15" ht="24">
      <c r="A151" s="10">
        <f t="shared" si="18"/>
        <v>3</v>
      </c>
      <c r="B151" s="223">
        <v>37006</v>
      </c>
      <c r="C151" s="7">
        <v>291.6</v>
      </c>
      <c r="D151" s="7">
        <v>0.363</v>
      </c>
      <c r="E151" s="73">
        <f t="shared" si="16"/>
        <v>0.0313632</v>
      </c>
      <c r="F151" s="71">
        <f t="shared" si="10"/>
        <v>27.375</v>
      </c>
      <c r="G151" s="73">
        <f t="shared" si="17"/>
        <v>0.8585676</v>
      </c>
      <c r="H151" s="107" t="s">
        <v>25</v>
      </c>
      <c r="I151" s="7">
        <v>29.09</v>
      </c>
      <c r="J151" s="7"/>
      <c r="K151" s="7">
        <v>25.66</v>
      </c>
      <c r="L151" s="18"/>
      <c r="M151" s="18"/>
      <c r="N151" s="8"/>
      <c r="O151" s="8"/>
    </row>
    <row r="152" spans="1:15" ht="24">
      <c r="A152" s="10">
        <f t="shared" si="18"/>
        <v>4</v>
      </c>
      <c r="B152" s="223">
        <v>37012</v>
      </c>
      <c r="C152" s="7">
        <v>291.49</v>
      </c>
      <c r="D152" s="7">
        <v>0.385</v>
      </c>
      <c r="E152" s="73">
        <f t="shared" si="16"/>
        <v>0.033264</v>
      </c>
      <c r="F152" s="71">
        <f t="shared" si="10"/>
        <v>99.06666666666666</v>
      </c>
      <c r="G152" s="73">
        <f>F152*E152</f>
        <v>3.2953536</v>
      </c>
      <c r="H152" s="119" t="s">
        <v>26</v>
      </c>
      <c r="I152" s="7">
        <v>98.05</v>
      </c>
      <c r="J152" s="7">
        <v>99.49</v>
      </c>
      <c r="K152" s="7">
        <v>99.66</v>
      </c>
      <c r="L152" s="18"/>
      <c r="M152" s="18"/>
      <c r="N152" s="8"/>
      <c r="O152" s="8"/>
    </row>
    <row r="153" spans="1:15" ht="24">
      <c r="A153" s="10">
        <f t="shared" si="18"/>
        <v>5</v>
      </c>
      <c r="B153" s="223">
        <v>37025</v>
      </c>
      <c r="C153" s="7">
        <v>292.185</v>
      </c>
      <c r="D153" s="7">
        <v>9.597</v>
      </c>
      <c r="E153" s="73">
        <f t="shared" si="16"/>
        <v>0.8291808</v>
      </c>
      <c r="F153" s="71">
        <f t="shared" si="10"/>
        <v>253.9</v>
      </c>
      <c r="G153" s="73">
        <f>F153*E153</f>
        <v>210.52900512000002</v>
      </c>
      <c r="H153" s="119" t="s">
        <v>27</v>
      </c>
      <c r="I153" s="7">
        <v>232.1</v>
      </c>
      <c r="J153" s="7">
        <v>266.3</v>
      </c>
      <c r="K153" s="7">
        <v>263.3</v>
      </c>
      <c r="L153" s="18"/>
      <c r="M153" s="18"/>
      <c r="N153" s="8"/>
      <c r="O153" s="8"/>
    </row>
    <row r="154" spans="1:15" ht="24">
      <c r="A154" s="10">
        <f t="shared" si="18"/>
        <v>6</v>
      </c>
      <c r="B154" s="223">
        <v>37035</v>
      </c>
      <c r="C154" s="7">
        <v>291.9</v>
      </c>
      <c r="D154" s="7">
        <v>5.045</v>
      </c>
      <c r="E154" s="73">
        <f t="shared" si="16"/>
        <v>0.435888</v>
      </c>
      <c r="F154" s="71">
        <f t="shared" si="10"/>
        <v>199.96666666666667</v>
      </c>
      <c r="G154" s="73">
        <f>F154*E154</f>
        <v>87.1630704</v>
      </c>
      <c r="H154" s="107" t="s">
        <v>28</v>
      </c>
      <c r="I154" s="7">
        <v>207.6</v>
      </c>
      <c r="J154" s="7">
        <v>196.4</v>
      </c>
      <c r="K154" s="7">
        <v>195.9</v>
      </c>
      <c r="L154" s="18"/>
      <c r="M154" s="18"/>
      <c r="N154" s="8"/>
      <c r="O154" s="8"/>
    </row>
    <row r="155" spans="1:15" ht="24">
      <c r="A155" s="10">
        <f t="shared" si="18"/>
        <v>7</v>
      </c>
      <c r="B155" s="223">
        <v>37043</v>
      </c>
      <c r="C155" s="7">
        <v>291.93</v>
      </c>
      <c r="D155" s="7">
        <v>5.78</v>
      </c>
      <c r="E155" s="73">
        <f t="shared" si="16"/>
        <v>0.49939200000000006</v>
      </c>
      <c r="F155" s="71">
        <f aca="true" t="shared" si="19" ref="F155:F200">+AVERAGE(I155:K155)</f>
        <v>118.72333333333331</v>
      </c>
      <c r="G155" s="73">
        <f t="shared" si="17"/>
        <v>59.289482879999994</v>
      </c>
      <c r="H155" s="119" t="s">
        <v>29</v>
      </c>
      <c r="I155" s="7">
        <v>114.6</v>
      </c>
      <c r="J155" s="7">
        <v>89.17</v>
      </c>
      <c r="K155" s="7">
        <v>152.4</v>
      </c>
      <c r="L155" s="18"/>
      <c r="M155" s="18"/>
      <c r="N155" s="8"/>
      <c r="O155" s="8"/>
    </row>
    <row r="156" spans="1:15" ht="24">
      <c r="A156" s="10">
        <f t="shared" si="18"/>
        <v>8</v>
      </c>
      <c r="B156" s="223">
        <v>37055</v>
      </c>
      <c r="C156" s="7">
        <v>291.75</v>
      </c>
      <c r="D156" s="7">
        <v>3.311</v>
      </c>
      <c r="E156" s="73">
        <f t="shared" si="16"/>
        <v>0.2860704</v>
      </c>
      <c r="F156" s="71">
        <f t="shared" si="19"/>
        <v>96.37333333333333</v>
      </c>
      <c r="G156" s="73">
        <f t="shared" si="17"/>
        <v>27.569558016000002</v>
      </c>
      <c r="H156" s="119" t="s">
        <v>30</v>
      </c>
      <c r="I156" s="7">
        <v>95.6</v>
      </c>
      <c r="J156" s="7">
        <v>88.52</v>
      </c>
      <c r="K156" s="7">
        <v>105</v>
      </c>
      <c r="L156" s="18"/>
      <c r="M156" s="18"/>
      <c r="N156" s="8"/>
      <c r="O156" s="8"/>
    </row>
    <row r="157" spans="1:15" ht="24">
      <c r="A157" s="10">
        <f t="shared" si="18"/>
        <v>9</v>
      </c>
      <c r="B157" s="223">
        <v>37067</v>
      </c>
      <c r="C157" s="7">
        <v>291.52</v>
      </c>
      <c r="D157" s="7">
        <v>0.701</v>
      </c>
      <c r="E157" s="73">
        <f t="shared" si="16"/>
        <v>0.0605664</v>
      </c>
      <c r="F157" s="71">
        <f t="shared" si="19"/>
        <v>29.099999999999998</v>
      </c>
      <c r="G157" s="73">
        <f t="shared" si="17"/>
        <v>1.7624822399999998</v>
      </c>
      <c r="H157" s="107" t="s">
        <v>31</v>
      </c>
      <c r="I157" s="7">
        <v>26.16</v>
      </c>
      <c r="J157" s="7">
        <v>22.92</v>
      </c>
      <c r="K157" s="7">
        <v>38.22</v>
      </c>
      <c r="L157" s="18"/>
      <c r="M157" s="18"/>
      <c r="N157" s="8"/>
      <c r="O157" s="8"/>
    </row>
    <row r="158" spans="1:15" ht="24">
      <c r="A158" s="10">
        <f t="shared" si="18"/>
        <v>10</v>
      </c>
      <c r="B158" s="223">
        <v>37073</v>
      </c>
      <c r="C158" s="7">
        <v>291.6</v>
      </c>
      <c r="D158" s="7">
        <v>1.414</v>
      </c>
      <c r="E158" s="73">
        <f t="shared" si="16"/>
        <v>0.1221696</v>
      </c>
      <c r="F158" s="71">
        <f t="shared" si="19"/>
        <v>111.36666666666667</v>
      </c>
      <c r="G158" s="73">
        <f t="shared" si="17"/>
        <v>13.605621120000002</v>
      </c>
      <c r="H158" s="119" t="s">
        <v>32</v>
      </c>
      <c r="I158" s="7">
        <v>117.8</v>
      </c>
      <c r="J158" s="7">
        <v>114.4</v>
      </c>
      <c r="K158" s="7">
        <v>101.9</v>
      </c>
      <c r="L158" s="18"/>
      <c r="M158" s="18"/>
      <c r="N158" s="8"/>
      <c r="O158" s="8"/>
    </row>
    <row r="159" spans="1:15" ht="24">
      <c r="A159" s="10">
        <f t="shared" si="18"/>
        <v>11</v>
      </c>
      <c r="B159" s="223">
        <v>37084</v>
      </c>
      <c r="C159" s="7">
        <v>291.73</v>
      </c>
      <c r="D159" s="7">
        <v>3.141</v>
      </c>
      <c r="E159" s="73">
        <f t="shared" si="16"/>
        <v>0.2713824</v>
      </c>
      <c r="F159" s="71">
        <f t="shared" si="19"/>
        <v>97.94666666666666</v>
      </c>
      <c r="G159" s="73">
        <f t="shared" si="17"/>
        <v>26.581001472</v>
      </c>
      <c r="H159" s="119" t="s">
        <v>33</v>
      </c>
      <c r="I159" s="7">
        <v>98.33</v>
      </c>
      <c r="J159" s="7">
        <v>99.21</v>
      </c>
      <c r="K159" s="7">
        <v>96.3</v>
      </c>
      <c r="L159" s="18"/>
      <c r="M159" s="18"/>
      <c r="N159" s="8"/>
      <c r="O159" s="8"/>
    </row>
    <row r="160" spans="1:15" ht="24">
      <c r="A160" s="10">
        <f t="shared" si="18"/>
        <v>12</v>
      </c>
      <c r="B160" s="223">
        <v>37095</v>
      </c>
      <c r="C160" s="7">
        <v>292.68</v>
      </c>
      <c r="D160" s="7">
        <v>28.994</v>
      </c>
      <c r="E160" s="73">
        <f t="shared" si="16"/>
        <v>2.5050816</v>
      </c>
      <c r="F160" s="71">
        <f t="shared" si="19"/>
        <v>204.26666666666665</v>
      </c>
      <c r="G160" s="73">
        <f t="shared" si="17"/>
        <v>511.70466816</v>
      </c>
      <c r="H160" s="107" t="s">
        <v>34</v>
      </c>
      <c r="I160" s="7">
        <v>204.3</v>
      </c>
      <c r="J160" s="7">
        <v>222.7</v>
      </c>
      <c r="K160" s="7">
        <v>185.8</v>
      </c>
      <c r="L160" s="18"/>
      <c r="M160" s="18"/>
      <c r="N160" s="8"/>
      <c r="O160" s="8"/>
    </row>
    <row r="161" spans="1:15" ht="24">
      <c r="A161" s="10">
        <f t="shared" si="18"/>
        <v>13</v>
      </c>
      <c r="B161" s="223">
        <v>37107</v>
      </c>
      <c r="C161" s="7">
        <v>292.73</v>
      </c>
      <c r="D161" s="7">
        <v>30.881</v>
      </c>
      <c r="E161" s="73">
        <f t="shared" si="16"/>
        <v>2.6681184</v>
      </c>
      <c r="F161" s="71">
        <f t="shared" si="19"/>
        <v>276.3666666666666</v>
      </c>
      <c r="G161" s="73">
        <f t="shared" si="17"/>
        <v>737.3789884799999</v>
      </c>
      <c r="H161" s="119" t="s">
        <v>35</v>
      </c>
      <c r="I161" s="7">
        <v>227.3</v>
      </c>
      <c r="J161" s="7">
        <v>408</v>
      </c>
      <c r="K161" s="7">
        <v>193.8</v>
      </c>
      <c r="L161" s="18"/>
      <c r="M161" s="18"/>
      <c r="N161" s="8"/>
      <c r="O161" s="8"/>
    </row>
    <row r="162" spans="1:15" ht="24">
      <c r="A162" s="10">
        <f t="shared" si="18"/>
        <v>14</v>
      </c>
      <c r="B162" s="223">
        <v>37116</v>
      </c>
      <c r="C162" s="7">
        <v>293.24</v>
      </c>
      <c r="D162" s="7">
        <v>66.294</v>
      </c>
      <c r="E162" s="73">
        <f t="shared" si="16"/>
        <v>5.7278016</v>
      </c>
      <c r="F162" s="71">
        <f t="shared" si="19"/>
        <v>649.8333333333334</v>
      </c>
      <c r="G162" s="73">
        <f t="shared" si="17"/>
        <v>3722.1164064000004</v>
      </c>
      <c r="H162" s="119" t="s">
        <v>36</v>
      </c>
      <c r="I162" s="7">
        <v>568.4</v>
      </c>
      <c r="J162" s="7">
        <v>563</v>
      </c>
      <c r="K162" s="7">
        <v>818.1</v>
      </c>
      <c r="L162" s="18"/>
      <c r="M162" s="18"/>
      <c r="N162" s="8"/>
      <c r="O162" s="8"/>
    </row>
    <row r="163" spans="1:15" ht="24">
      <c r="A163" s="10">
        <f t="shared" si="18"/>
        <v>15</v>
      </c>
      <c r="B163" s="223">
        <v>37130</v>
      </c>
      <c r="C163" s="7">
        <v>291.79</v>
      </c>
      <c r="D163" s="7">
        <v>4.488</v>
      </c>
      <c r="E163" s="73">
        <f t="shared" si="16"/>
        <v>0.3877632000000001</v>
      </c>
      <c r="F163" s="71">
        <f t="shared" si="19"/>
        <v>94.22333333333334</v>
      </c>
      <c r="G163" s="73">
        <f t="shared" si="17"/>
        <v>36.536341248000014</v>
      </c>
      <c r="H163" s="107" t="s">
        <v>37</v>
      </c>
      <c r="I163" s="7">
        <v>91.69</v>
      </c>
      <c r="J163" s="7">
        <v>86.48</v>
      </c>
      <c r="K163" s="7">
        <v>104.5</v>
      </c>
      <c r="L163" s="18"/>
      <c r="M163" s="18"/>
      <c r="N163" s="8"/>
      <c r="O163" s="8"/>
    </row>
    <row r="164" spans="1:15" ht="24">
      <c r="A164" s="10">
        <f t="shared" si="18"/>
        <v>16</v>
      </c>
      <c r="B164" s="223">
        <v>37145</v>
      </c>
      <c r="C164" s="7">
        <v>292.195</v>
      </c>
      <c r="D164" s="7">
        <v>15.145</v>
      </c>
      <c r="E164" s="73">
        <f t="shared" si="16"/>
        <v>1.3085280000000001</v>
      </c>
      <c r="F164" s="71">
        <f t="shared" si="19"/>
        <v>147.36666666666667</v>
      </c>
      <c r="G164" s="73">
        <f t="shared" si="17"/>
        <v>192.83340960000004</v>
      </c>
      <c r="H164" s="119" t="s">
        <v>38</v>
      </c>
      <c r="I164" s="7">
        <v>156.3</v>
      </c>
      <c r="J164" s="7">
        <v>150.8</v>
      </c>
      <c r="K164" s="7">
        <v>135</v>
      </c>
      <c r="L164" s="18"/>
      <c r="M164" s="18"/>
      <c r="N164" s="8"/>
      <c r="O164" s="8"/>
    </row>
    <row r="165" spans="1:15" ht="24">
      <c r="A165" s="10">
        <f t="shared" si="18"/>
        <v>17</v>
      </c>
      <c r="B165" s="223">
        <v>37148</v>
      </c>
      <c r="C165" s="7">
        <v>293.04</v>
      </c>
      <c r="D165" s="7">
        <v>51.506</v>
      </c>
      <c r="E165" s="73">
        <f t="shared" si="16"/>
        <v>4.4501184</v>
      </c>
      <c r="F165" s="71">
        <f t="shared" si="19"/>
        <v>643.8666666666667</v>
      </c>
      <c r="G165" s="73">
        <f t="shared" si="17"/>
        <v>2865.28290048</v>
      </c>
      <c r="H165" s="119" t="s">
        <v>39</v>
      </c>
      <c r="I165" s="7">
        <v>486.2</v>
      </c>
      <c r="J165" s="7">
        <v>558.8</v>
      </c>
      <c r="K165" s="7">
        <v>886.6</v>
      </c>
      <c r="L165" s="18"/>
      <c r="M165" s="18"/>
      <c r="N165" s="8"/>
      <c r="O165" s="8"/>
    </row>
    <row r="166" spans="1:15" ht="24">
      <c r="A166" s="10">
        <f t="shared" si="18"/>
        <v>18</v>
      </c>
      <c r="B166" s="223">
        <v>37160</v>
      </c>
      <c r="C166" s="7">
        <v>292.225</v>
      </c>
      <c r="D166" s="7">
        <v>14.721</v>
      </c>
      <c r="E166" s="73">
        <f t="shared" si="16"/>
        <v>1.2718944</v>
      </c>
      <c r="F166" s="71">
        <f t="shared" si="19"/>
        <v>299.03333333333336</v>
      </c>
      <c r="G166" s="73">
        <f t="shared" si="17"/>
        <v>380.33882208000006</v>
      </c>
      <c r="H166" s="107" t="s">
        <v>40</v>
      </c>
      <c r="I166" s="7">
        <v>310</v>
      </c>
      <c r="J166" s="7">
        <v>303.1</v>
      </c>
      <c r="K166" s="7">
        <v>284</v>
      </c>
      <c r="L166" s="18"/>
      <c r="M166" s="18"/>
      <c r="N166" s="8"/>
      <c r="O166" s="8"/>
    </row>
    <row r="167" spans="1:15" ht="24">
      <c r="A167" s="10">
        <f t="shared" si="18"/>
        <v>19</v>
      </c>
      <c r="B167" s="223">
        <v>37165</v>
      </c>
      <c r="C167" s="7">
        <v>291.85</v>
      </c>
      <c r="D167" s="7">
        <v>5.691</v>
      </c>
      <c r="E167" s="73">
        <f t="shared" si="16"/>
        <v>0.49170240000000004</v>
      </c>
      <c r="F167" s="71">
        <f t="shared" si="19"/>
        <v>45.46666666666667</v>
      </c>
      <c r="G167" s="73">
        <f t="shared" si="17"/>
        <v>22.356069120000004</v>
      </c>
      <c r="H167" s="119" t="s">
        <v>41</v>
      </c>
      <c r="I167" s="7">
        <v>40.39</v>
      </c>
      <c r="J167" s="7">
        <v>47.82</v>
      </c>
      <c r="K167" s="7">
        <v>48.19</v>
      </c>
      <c r="L167" s="18"/>
      <c r="M167" s="18"/>
      <c r="N167" s="8"/>
      <c r="O167" s="8"/>
    </row>
    <row r="168" spans="1:15" ht="24">
      <c r="A168" s="10">
        <f t="shared" si="18"/>
        <v>20</v>
      </c>
      <c r="B168" s="223">
        <v>37179</v>
      </c>
      <c r="C168" s="7">
        <v>291.84</v>
      </c>
      <c r="D168" s="7">
        <v>5.553</v>
      </c>
      <c r="E168" s="73">
        <f t="shared" si="16"/>
        <v>0.4797792</v>
      </c>
      <c r="F168" s="71">
        <f t="shared" si="19"/>
        <v>46.43666666666667</v>
      </c>
      <c r="G168" s="73">
        <f t="shared" si="17"/>
        <v>22.279346784</v>
      </c>
      <c r="H168" s="119" t="s">
        <v>42</v>
      </c>
      <c r="I168" s="7">
        <v>47.53</v>
      </c>
      <c r="J168" s="7">
        <v>42.64</v>
      </c>
      <c r="K168" s="7">
        <v>49.14</v>
      </c>
      <c r="L168" s="18"/>
      <c r="M168" s="18"/>
      <c r="N168" s="8"/>
      <c r="O168" s="8"/>
    </row>
    <row r="169" spans="1:15" ht="24">
      <c r="A169" s="10">
        <f t="shared" si="18"/>
        <v>21</v>
      </c>
      <c r="B169" s="223">
        <v>37189</v>
      </c>
      <c r="C169" s="7">
        <v>291.9</v>
      </c>
      <c r="D169" s="7">
        <v>6.98</v>
      </c>
      <c r="E169" s="73">
        <f t="shared" si="16"/>
        <v>0.603072</v>
      </c>
      <c r="F169" s="71">
        <f t="shared" si="19"/>
        <v>101.91333333333334</v>
      </c>
      <c r="G169" s="73">
        <f t="shared" si="17"/>
        <v>61.46107776000001</v>
      </c>
      <c r="H169" s="107" t="s">
        <v>83</v>
      </c>
      <c r="I169" s="7">
        <v>128</v>
      </c>
      <c r="J169" s="7">
        <v>101.3</v>
      </c>
      <c r="K169" s="7">
        <v>76.44</v>
      </c>
      <c r="L169" s="18"/>
      <c r="M169" s="18"/>
      <c r="N169" s="8"/>
      <c r="O169" s="8"/>
    </row>
    <row r="170" spans="1:15" ht="24">
      <c r="A170" s="10">
        <f t="shared" si="18"/>
        <v>22</v>
      </c>
      <c r="B170" s="223">
        <v>37196</v>
      </c>
      <c r="C170" s="7">
        <v>292.07</v>
      </c>
      <c r="D170" s="7">
        <v>9.382</v>
      </c>
      <c r="E170" s="73">
        <f t="shared" si="16"/>
        <v>0.8106048</v>
      </c>
      <c r="F170" s="71">
        <f t="shared" si="19"/>
        <v>92.88666666666667</v>
      </c>
      <c r="G170" s="73">
        <f t="shared" si="17"/>
        <v>75.29437785600001</v>
      </c>
      <c r="H170" s="119" t="s">
        <v>44</v>
      </c>
      <c r="I170" s="7">
        <v>87.97</v>
      </c>
      <c r="J170" s="7">
        <v>78.39</v>
      </c>
      <c r="K170" s="7">
        <v>112.3</v>
      </c>
      <c r="L170" s="18"/>
      <c r="M170" s="18"/>
      <c r="N170" s="8"/>
      <c r="O170" s="8"/>
    </row>
    <row r="171" spans="1:15" ht="24">
      <c r="A171" s="10">
        <f t="shared" si="18"/>
        <v>23</v>
      </c>
      <c r="B171" s="223">
        <v>37208</v>
      </c>
      <c r="C171" s="7">
        <v>291.92</v>
      </c>
      <c r="D171" s="7">
        <v>6.75</v>
      </c>
      <c r="E171" s="73">
        <f t="shared" si="16"/>
        <v>0.5832</v>
      </c>
      <c r="F171" s="71">
        <f t="shared" si="19"/>
        <v>49.843333333333334</v>
      </c>
      <c r="G171" s="73">
        <f t="shared" si="17"/>
        <v>29.068632000000004</v>
      </c>
      <c r="H171" s="119" t="s">
        <v>45</v>
      </c>
      <c r="I171" s="7">
        <v>51.76</v>
      </c>
      <c r="J171" s="7">
        <v>55.05</v>
      </c>
      <c r="K171" s="7">
        <v>42.72</v>
      </c>
      <c r="L171" s="18"/>
      <c r="M171" s="18"/>
      <c r="N171" s="8"/>
      <c r="O171" s="8"/>
    </row>
    <row r="172" spans="1:15" ht="24">
      <c r="A172" s="10">
        <f t="shared" si="18"/>
        <v>24</v>
      </c>
      <c r="B172" s="223">
        <v>37222</v>
      </c>
      <c r="C172" s="7">
        <v>291.83</v>
      </c>
      <c r="D172" s="7">
        <v>5.124</v>
      </c>
      <c r="E172" s="73">
        <f t="shared" si="16"/>
        <v>0.4427136</v>
      </c>
      <c r="F172" s="71">
        <f t="shared" si="19"/>
        <v>24.883333333333336</v>
      </c>
      <c r="G172" s="73">
        <f t="shared" si="17"/>
        <v>11.016190080000001</v>
      </c>
      <c r="H172" s="107" t="s">
        <v>46</v>
      </c>
      <c r="I172" s="7">
        <v>28.69</v>
      </c>
      <c r="J172" s="7">
        <v>18.69</v>
      </c>
      <c r="K172" s="7">
        <v>27.27</v>
      </c>
      <c r="L172" s="18"/>
      <c r="M172" s="18"/>
      <c r="N172" s="8"/>
      <c r="O172" s="8"/>
    </row>
    <row r="173" spans="1:15" ht="24">
      <c r="A173" s="10">
        <f t="shared" si="18"/>
        <v>25</v>
      </c>
      <c r="B173" s="223">
        <v>37226</v>
      </c>
      <c r="C173" s="7">
        <v>291.81</v>
      </c>
      <c r="D173" s="7">
        <v>4.697</v>
      </c>
      <c r="E173" s="73">
        <f t="shared" si="16"/>
        <v>0.40582080000000004</v>
      </c>
      <c r="F173" s="71">
        <f t="shared" si="19"/>
        <v>21.786666666666665</v>
      </c>
      <c r="G173" s="73">
        <f t="shared" si="17"/>
        <v>8.841482496000001</v>
      </c>
      <c r="H173" s="119" t="s">
        <v>84</v>
      </c>
      <c r="I173" s="7">
        <v>21.82</v>
      </c>
      <c r="J173" s="7">
        <v>23.83</v>
      </c>
      <c r="K173" s="7">
        <v>19.71</v>
      </c>
      <c r="L173" s="18"/>
      <c r="M173" s="18"/>
      <c r="N173" s="8"/>
      <c r="O173" s="8"/>
    </row>
    <row r="174" spans="1:15" ht="24">
      <c r="A174" s="10">
        <f t="shared" si="18"/>
        <v>26</v>
      </c>
      <c r="B174" s="223">
        <v>37242</v>
      </c>
      <c r="C174" s="7">
        <v>291.72</v>
      </c>
      <c r="D174" s="7">
        <v>3.078</v>
      </c>
      <c r="E174" s="73">
        <f t="shared" si="16"/>
        <v>0.2659392</v>
      </c>
      <c r="F174" s="71">
        <f t="shared" si="19"/>
        <v>43.31666666666666</v>
      </c>
      <c r="G174" s="73">
        <f t="shared" si="17"/>
        <v>11.519599679999999</v>
      </c>
      <c r="H174" s="119" t="s">
        <v>85</v>
      </c>
      <c r="I174" s="7">
        <v>39.25</v>
      </c>
      <c r="J174" s="7">
        <v>43.26</v>
      </c>
      <c r="K174" s="7">
        <v>47.44</v>
      </c>
      <c r="L174" s="18"/>
      <c r="M174" s="18"/>
      <c r="N174" s="8"/>
      <c r="O174" s="8"/>
    </row>
    <row r="175" spans="1:15" ht="24">
      <c r="A175" s="10">
        <f t="shared" si="18"/>
        <v>27</v>
      </c>
      <c r="B175" s="223">
        <v>37249</v>
      </c>
      <c r="C175" s="7">
        <v>291.71</v>
      </c>
      <c r="D175" s="7">
        <v>3.091</v>
      </c>
      <c r="E175" s="73">
        <f t="shared" si="16"/>
        <v>0.26706240000000003</v>
      </c>
      <c r="F175" s="71">
        <f t="shared" si="19"/>
        <v>38.70666666666667</v>
      </c>
      <c r="G175" s="73">
        <f t="shared" si="17"/>
        <v>10.337095296000003</v>
      </c>
      <c r="H175" s="107" t="s">
        <v>48</v>
      </c>
      <c r="I175" s="7">
        <v>36.34</v>
      </c>
      <c r="J175" s="7">
        <v>32.34</v>
      </c>
      <c r="K175" s="7">
        <v>47.44</v>
      </c>
      <c r="L175" s="18"/>
      <c r="M175" s="18"/>
      <c r="N175" s="8"/>
      <c r="O175" s="8"/>
    </row>
    <row r="176" spans="1:15" ht="24">
      <c r="A176" s="10">
        <f t="shared" si="18"/>
        <v>28</v>
      </c>
      <c r="B176" s="223">
        <v>37257</v>
      </c>
      <c r="C176" s="7">
        <v>291.59</v>
      </c>
      <c r="D176" s="7">
        <v>1.699</v>
      </c>
      <c r="E176" s="73">
        <f t="shared" si="16"/>
        <v>0.14679360000000002</v>
      </c>
      <c r="F176" s="71">
        <f t="shared" si="19"/>
        <v>12.436666666666667</v>
      </c>
      <c r="G176" s="73">
        <f t="shared" si="17"/>
        <v>1.8256230720000004</v>
      </c>
      <c r="H176" s="119" t="s">
        <v>86</v>
      </c>
      <c r="I176" s="7">
        <v>16.48</v>
      </c>
      <c r="J176" s="7">
        <v>8.07</v>
      </c>
      <c r="K176" s="7">
        <v>12.76</v>
      </c>
      <c r="L176" s="18"/>
      <c r="M176" s="18"/>
      <c r="N176" s="8"/>
      <c r="O176" s="8"/>
    </row>
    <row r="177" spans="1:15" ht="24">
      <c r="A177" s="10">
        <f t="shared" si="18"/>
        <v>29</v>
      </c>
      <c r="B177" s="223">
        <v>37266</v>
      </c>
      <c r="C177" s="7">
        <v>291.59</v>
      </c>
      <c r="D177" s="7">
        <v>1.993</v>
      </c>
      <c r="E177" s="73">
        <f t="shared" si="16"/>
        <v>0.17219520000000002</v>
      </c>
      <c r="F177" s="71">
        <f t="shared" si="19"/>
        <v>18.903333333333332</v>
      </c>
      <c r="G177" s="73">
        <f t="shared" si="17"/>
        <v>3.2550632640000003</v>
      </c>
      <c r="H177" s="119" t="s">
        <v>87</v>
      </c>
      <c r="I177" s="7">
        <v>2.21</v>
      </c>
      <c r="J177" s="7">
        <v>16.67</v>
      </c>
      <c r="K177" s="7">
        <v>37.83</v>
      </c>
      <c r="L177" s="18"/>
      <c r="M177" s="18"/>
      <c r="N177" s="8"/>
      <c r="O177" s="8"/>
    </row>
    <row r="178" spans="1:15" ht="24">
      <c r="A178" s="10">
        <f t="shared" si="18"/>
        <v>30</v>
      </c>
      <c r="B178" s="223">
        <v>37280</v>
      </c>
      <c r="C178" s="7">
        <v>291.69</v>
      </c>
      <c r="D178" s="7">
        <v>2.425</v>
      </c>
      <c r="E178" s="73">
        <f t="shared" si="16"/>
        <v>0.20951999999999998</v>
      </c>
      <c r="F178" s="71">
        <f t="shared" si="19"/>
        <v>127.26666666666665</v>
      </c>
      <c r="G178" s="73">
        <f t="shared" si="17"/>
        <v>26.664911999999994</v>
      </c>
      <c r="H178" s="107" t="s">
        <v>88</v>
      </c>
      <c r="I178" s="7">
        <v>135.2</v>
      </c>
      <c r="J178" s="7">
        <v>107.4</v>
      </c>
      <c r="K178" s="7">
        <v>139.2</v>
      </c>
      <c r="L178" s="18"/>
      <c r="M178" s="18"/>
      <c r="N178" s="8"/>
      <c r="O178" s="8"/>
    </row>
    <row r="179" spans="1:15" ht="24">
      <c r="A179" s="10">
        <f t="shared" si="18"/>
        <v>31</v>
      </c>
      <c r="B179" s="223">
        <v>37288</v>
      </c>
      <c r="C179" s="7">
        <v>291.6</v>
      </c>
      <c r="D179" s="7">
        <v>1.887</v>
      </c>
      <c r="E179" s="73">
        <f t="shared" si="16"/>
        <v>0.1630368</v>
      </c>
      <c r="F179" s="71">
        <f t="shared" si="19"/>
        <v>49.199999999999996</v>
      </c>
      <c r="G179" s="73">
        <f t="shared" si="17"/>
        <v>8.02141056</v>
      </c>
      <c r="H179" s="107" t="s">
        <v>89</v>
      </c>
      <c r="I179" s="7">
        <v>45.89</v>
      </c>
      <c r="J179" s="7">
        <v>49.87</v>
      </c>
      <c r="K179" s="7">
        <v>51.84</v>
      </c>
      <c r="L179" s="18"/>
      <c r="M179" s="18"/>
      <c r="N179" s="8"/>
      <c r="O179" s="8"/>
    </row>
    <row r="180" spans="1:15" ht="24">
      <c r="A180" s="10">
        <f t="shared" si="18"/>
        <v>32</v>
      </c>
      <c r="B180" s="223">
        <v>37300</v>
      </c>
      <c r="C180" s="7">
        <v>291.52</v>
      </c>
      <c r="D180" s="7">
        <v>1.147</v>
      </c>
      <c r="E180" s="73">
        <f t="shared" si="16"/>
        <v>0.0991008</v>
      </c>
      <c r="F180" s="71">
        <f t="shared" si="19"/>
        <v>35.89333333333333</v>
      </c>
      <c r="G180" s="73">
        <f t="shared" si="17"/>
        <v>3.557058048</v>
      </c>
      <c r="H180" s="107" t="s">
        <v>90</v>
      </c>
      <c r="I180" s="7">
        <v>29.56</v>
      </c>
      <c r="J180" s="7">
        <v>33.9</v>
      </c>
      <c r="K180" s="7">
        <v>44.22</v>
      </c>
      <c r="L180" s="18"/>
      <c r="M180" s="18"/>
      <c r="N180" s="8"/>
      <c r="O180" s="8"/>
    </row>
    <row r="181" spans="1:15" ht="24">
      <c r="A181" s="10">
        <f t="shared" si="18"/>
        <v>33</v>
      </c>
      <c r="B181" s="223">
        <v>37308</v>
      </c>
      <c r="C181" s="7">
        <v>291.59</v>
      </c>
      <c r="D181" s="7">
        <v>1.712</v>
      </c>
      <c r="E181" s="73">
        <f t="shared" si="16"/>
        <v>0.14791680000000001</v>
      </c>
      <c r="F181" s="71">
        <f t="shared" si="19"/>
        <v>37.63666666666667</v>
      </c>
      <c r="G181" s="73">
        <f t="shared" si="17"/>
        <v>5.5670952960000015</v>
      </c>
      <c r="H181" s="107" t="s">
        <v>91</v>
      </c>
      <c r="I181" s="7">
        <v>37.17</v>
      </c>
      <c r="J181" s="7">
        <v>34.54</v>
      </c>
      <c r="K181" s="7">
        <v>41.2</v>
      </c>
      <c r="L181" s="18"/>
      <c r="M181" s="18"/>
      <c r="N181" s="8"/>
      <c r="O181" s="8"/>
    </row>
    <row r="182" spans="1:15" ht="24">
      <c r="A182" s="10">
        <f t="shared" si="18"/>
        <v>34</v>
      </c>
      <c r="B182" s="223">
        <v>37316</v>
      </c>
      <c r="C182" s="7">
        <v>292.42</v>
      </c>
      <c r="D182" s="7">
        <v>1.769</v>
      </c>
      <c r="E182" s="73">
        <f t="shared" si="16"/>
        <v>0.1528416</v>
      </c>
      <c r="F182" s="71">
        <f t="shared" si="19"/>
        <v>87.05333333333333</v>
      </c>
      <c r="G182" s="73">
        <f t="shared" si="17"/>
        <v>13.305370751999998</v>
      </c>
      <c r="H182" s="107" t="s">
        <v>92</v>
      </c>
      <c r="I182" s="7">
        <v>81.49</v>
      </c>
      <c r="J182" s="7">
        <v>89.64</v>
      </c>
      <c r="K182" s="7">
        <v>90.03</v>
      </c>
      <c r="L182" s="18"/>
      <c r="M182" s="18"/>
      <c r="N182" s="8"/>
      <c r="O182" s="8"/>
    </row>
    <row r="183" spans="1:15" ht="24">
      <c r="A183" s="10">
        <f t="shared" si="18"/>
        <v>35</v>
      </c>
      <c r="B183" s="223">
        <v>37330</v>
      </c>
      <c r="C183" s="7">
        <v>292.22</v>
      </c>
      <c r="D183" s="7">
        <v>1.176</v>
      </c>
      <c r="E183" s="73">
        <f t="shared" si="16"/>
        <v>0.1016064</v>
      </c>
      <c r="F183" s="71">
        <f t="shared" si="19"/>
        <v>42.623333333333335</v>
      </c>
      <c r="G183" s="73">
        <f aca="true" t="shared" si="20" ref="G183:G230">F183*E183</f>
        <v>4.330803456</v>
      </c>
      <c r="H183" s="107" t="s">
        <v>93</v>
      </c>
      <c r="I183" s="7">
        <v>48.89</v>
      </c>
      <c r="J183" s="7">
        <v>32.54</v>
      </c>
      <c r="K183" s="7">
        <v>46.44</v>
      </c>
      <c r="L183" s="18"/>
      <c r="M183" s="18"/>
      <c r="N183" s="8"/>
      <c r="O183" s="8"/>
    </row>
    <row r="184" spans="1:15" ht="24.75" thickBot="1">
      <c r="A184" s="91">
        <f t="shared" si="18"/>
        <v>36</v>
      </c>
      <c r="B184" s="224">
        <v>37341</v>
      </c>
      <c r="C184" s="19">
        <v>292.2</v>
      </c>
      <c r="D184" s="19">
        <v>1.067</v>
      </c>
      <c r="E184" s="92">
        <f t="shared" si="16"/>
        <v>0.0921888</v>
      </c>
      <c r="F184" s="88">
        <f t="shared" si="19"/>
        <v>26.09</v>
      </c>
      <c r="G184" s="92">
        <f t="shared" si="20"/>
        <v>2.405205792</v>
      </c>
      <c r="H184" s="120" t="s">
        <v>94</v>
      </c>
      <c r="I184" s="19">
        <v>28.56</v>
      </c>
      <c r="J184" s="19">
        <v>21.18</v>
      </c>
      <c r="K184" s="19">
        <v>28.53</v>
      </c>
      <c r="L184" s="18"/>
      <c r="M184" s="18"/>
      <c r="N184" s="8"/>
      <c r="O184" s="8"/>
    </row>
    <row r="185" spans="1:15" ht="24.75" thickTop="1">
      <c r="A185" s="16">
        <v>1</v>
      </c>
      <c r="B185" s="222">
        <v>37347</v>
      </c>
      <c r="C185" s="17">
        <v>292.16</v>
      </c>
      <c r="D185" s="17">
        <v>0.92</v>
      </c>
      <c r="E185" s="90">
        <f t="shared" si="16"/>
        <v>0.079488</v>
      </c>
      <c r="F185" s="85">
        <f t="shared" si="19"/>
        <v>53.97666666666667</v>
      </c>
      <c r="G185" s="90">
        <f t="shared" si="20"/>
        <v>4.29049728</v>
      </c>
      <c r="H185" s="121" t="s">
        <v>81</v>
      </c>
      <c r="I185" s="17">
        <v>58.34</v>
      </c>
      <c r="J185" s="17">
        <v>52.57</v>
      </c>
      <c r="K185" s="17">
        <v>51.02</v>
      </c>
      <c r="L185" s="18"/>
      <c r="M185" s="18"/>
      <c r="N185" s="8"/>
      <c r="O185" s="8"/>
    </row>
    <row r="186" spans="1:15" ht="24">
      <c r="A186" s="10">
        <f t="shared" si="18"/>
        <v>2</v>
      </c>
      <c r="B186" s="223">
        <v>37368</v>
      </c>
      <c r="C186" s="7">
        <v>292.08</v>
      </c>
      <c r="D186" s="7">
        <v>0.531</v>
      </c>
      <c r="E186" s="73">
        <f t="shared" si="16"/>
        <v>0.04587840000000001</v>
      </c>
      <c r="F186" s="71">
        <f t="shared" si="19"/>
        <v>49.84</v>
      </c>
      <c r="G186" s="73">
        <f t="shared" si="20"/>
        <v>2.2865794560000006</v>
      </c>
      <c r="H186" s="107" t="s">
        <v>82</v>
      </c>
      <c r="I186" s="7">
        <v>48.09</v>
      </c>
      <c r="J186" s="7">
        <v>56.21</v>
      </c>
      <c r="K186" s="7">
        <v>45.22</v>
      </c>
      <c r="L186" s="18"/>
      <c r="M186" s="18"/>
      <c r="N186" s="8"/>
      <c r="O186" s="8"/>
    </row>
    <row r="187" spans="1:15" ht="24">
      <c r="A187" s="10">
        <f t="shared" si="18"/>
        <v>3</v>
      </c>
      <c r="B187" s="223">
        <v>37374</v>
      </c>
      <c r="C187" s="7">
        <v>292.02</v>
      </c>
      <c r="D187" s="7">
        <v>0.317</v>
      </c>
      <c r="E187" s="73">
        <f t="shared" si="16"/>
        <v>0.0273888</v>
      </c>
      <c r="F187" s="71">
        <f t="shared" si="19"/>
        <v>36.77666666666667</v>
      </c>
      <c r="G187" s="73">
        <f t="shared" si="20"/>
        <v>1.007268768</v>
      </c>
      <c r="H187" s="107" t="s">
        <v>25</v>
      </c>
      <c r="I187" s="7">
        <v>40.36</v>
      </c>
      <c r="J187" s="7">
        <v>30.85</v>
      </c>
      <c r="K187" s="7">
        <v>39.12</v>
      </c>
      <c r="L187" s="18"/>
      <c r="M187" s="18"/>
      <c r="N187" s="8"/>
      <c r="O187" s="8"/>
    </row>
    <row r="188" spans="1:15" ht="24">
      <c r="A188" s="10">
        <f t="shared" si="18"/>
        <v>4</v>
      </c>
      <c r="B188" s="223">
        <v>37389</v>
      </c>
      <c r="C188" s="7">
        <v>292.01</v>
      </c>
      <c r="D188" s="7">
        <v>8.576</v>
      </c>
      <c r="E188" s="73">
        <f t="shared" si="16"/>
        <v>0.7409664000000001</v>
      </c>
      <c r="F188" s="71">
        <f t="shared" si="19"/>
        <v>149.76666666666668</v>
      </c>
      <c r="G188" s="73">
        <f t="shared" si="20"/>
        <v>110.97206784000004</v>
      </c>
      <c r="H188" s="107" t="s">
        <v>26</v>
      </c>
      <c r="I188" s="7">
        <v>165.6</v>
      </c>
      <c r="J188" s="7">
        <v>157.5</v>
      </c>
      <c r="K188" s="7">
        <v>126.2</v>
      </c>
      <c r="L188" s="18"/>
      <c r="M188" s="18"/>
      <c r="N188" s="8"/>
      <c r="O188" s="8"/>
    </row>
    <row r="189" spans="1:15" ht="24">
      <c r="A189" s="10">
        <f t="shared" si="18"/>
        <v>5</v>
      </c>
      <c r="B189" s="223">
        <v>37392</v>
      </c>
      <c r="C189" s="7">
        <v>292.315</v>
      </c>
      <c r="D189" s="7">
        <v>20.58</v>
      </c>
      <c r="E189" s="73">
        <f t="shared" si="16"/>
        <v>1.778112</v>
      </c>
      <c r="F189" s="71">
        <f t="shared" si="19"/>
        <v>747.7000000000002</v>
      </c>
      <c r="G189" s="73">
        <f t="shared" si="20"/>
        <v>1329.4943424000003</v>
      </c>
      <c r="H189" s="107" t="s">
        <v>27</v>
      </c>
      <c r="I189" s="7">
        <v>761</v>
      </c>
      <c r="J189" s="7">
        <v>757.9</v>
      </c>
      <c r="K189" s="7">
        <v>724.2</v>
      </c>
      <c r="L189" s="18"/>
      <c r="M189" s="18"/>
      <c r="N189" s="8"/>
      <c r="O189" s="8"/>
    </row>
    <row r="190" spans="1:15" ht="24">
      <c r="A190" s="10">
        <f t="shared" si="18"/>
        <v>6</v>
      </c>
      <c r="B190" s="223">
        <v>37397</v>
      </c>
      <c r="C190" s="7">
        <v>291.95</v>
      </c>
      <c r="D190" s="7">
        <v>9.446</v>
      </c>
      <c r="E190" s="73">
        <f t="shared" si="16"/>
        <v>0.8161344</v>
      </c>
      <c r="F190" s="71">
        <f t="shared" si="19"/>
        <v>163</v>
      </c>
      <c r="G190" s="73">
        <f t="shared" si="20"/>
        <v>133.0299072</v>
      </c>
      <c r="H190" s="107" t="s">
        <v>28</v>
      </c>
      <c r="I190" s="7"/>
      <c r="J190" s="7">
        <v>156</v>
      </c>
      <c r="K190" s="7">
        <v>170</v>
      </c>
      <c r="L190" s="18"/>
      <c r="M190" s="18"/>
      <c r="N190" s="8"/>
      <c r="O190" s="8"/>
    </row>
    <row r="191" spans="1:15" ht="24">
      <c r="A191" s="10">
        <f t="shared" si="18"/>
        <v>7</v>
      </c>
      <c r="B191" s="223">
        <v>37409</v>
      </c>
      <c r="C191" s="7">
        <v>291.65</v>
      </c>
      <c r="D191" s="7">
        <v>3.124</v>
      </c>
      <c r="E191" s="73">
        <f t="shared" si="16"/>
        <v>0.26991360000000003</v>
      </c>
      <c r="F191" s="71">
        <f t="shared" si="19"/>
        <v>44.24666666666667</v>
      </c>
      <c r="G191" s="73">
        <f>F191*E191</f>
        <v>11.942777088000001</v>
      </c>
      <c r="H191" s="107" t="s">
        <v>29</v>
      </c>
      <c r="I191" s="7">
        <v>45.03</v>
      </c>
      <c r="J191" s="7">
        <v>45.47</v>
      </c>
      <c r="K191" s="7">
        <v>42.24</v>
      </c>
      <c r="L191" s="18"/>
      <c r="M191" s="18"/>
      <c r="N191" s="8"/>
      <c r="O191" s="8"/>
    </row>
    <row r="192" spans="1:15" ht="24">
      <c r="A192" s="10">
        <f t="shared" si="18"/>
        <v>8</v>
      </c>
      <c r="B192" s="223">
        <v>37418</v>
      </c>
      <c r="C192" s="7">
        <v>291.76</v>
      </c>
      <c r="D192" s="7">
        <v>5.4</v>
      </c>
      <c r="E192" s="73">
        <f t="shared" si="16"/>
        <v>0.46656000000000003</v>
      </c>
      <c r="F192" s="71">
        <f t="shared" si="19"/>
        <v>144.6</v>
      </c>
      <c r="G192" s="73">
        <f>F192*E192</f>
        <v>67.46457600000001</v>
      </c>
      <c r="H192" s="107" t="s">
        <v>30</v>
      </c>
      <c r="I192" s="7">
        <v>116.3</v>
      </c>
      <c r="J192" s="7">
        <v>204.2</v>
      </c>
      <c r="K192" s="7">
        <v>113.3</v>
      </c>
      <c r="L192" s="18"/>
      <c r="M192" s="18"/>
      <c r="N192" s="8"/>
      <c r="O192" s="8"/>
    </row>
    <row r="193" spans="1:15" ht="24">
      <c r="A193" s="10">
        <f t="shared" si="18"/>
        <v>9</v>
      </c>
      <c r="B193" s="223">
        <v>37433</v>
      </c>
      <c r="C193" s="7">
        <v>291.48</v>
      </c>
      <c r="D193" s="7">
        <v>0.76</v>
      </c>
      <c r="E193" s="73">
        <f t="shared" si="16"/>
        <v>0.065664</v>
      </c>
      <c r="F193" s="71">
        <f t="shared" si="19"/>
        <v>41.833333333333336</v>
      </c>
      <c r="G193" s="73">
        <f>F193*E193</f>
        <v>2.746944</v>
      </c>
      <c r="H193" s="107" t="s">
        <v>31</v>
      </c>
      <c r="I193" s="7">
        <v>35.07</v>
      </c>
      <c r="J193" s="7">
        <v>37.45</v>
      </c>
      <c r="K193" s="7">
        <v>52.98</v>
      </c>
      <c r="L193" s="18"/>
      <c r="M193" s="18"/>
      <c r="N193" s="8"/>
      <c r="O193" s="8"/>
    </row>
    <row r="194" spans="1:15" ht="24">
      <c r="A194" s="10">
        <f t="shared" si="18"/>
        <v>10</v>
      </c>
      <c r="B194" s="223">
        <v>37438</v>
      </c>
      <c r="C194" s="7">
        <v>291.7</v>
      </c>
      <c r="D194" s="7">
        <v>4.098</v>
      </c>
      <c r="E194" s="73">
        <f t="shared" si="16"/>
        <v>0.3540672</v>
      </c>
      <c r="F194" s="71">
        <f t="shared" si="19"/>
        <v>200.29999999999998</v>
      </c>
      <c r="G194" s="73">
        <f t="shared" si="20"/>
        <v>70.91966015999999</v>
      </c>
      <c r="H194" s="107" t="s">
        <v>32</v>
      </c>
      <c r="I194" s="7">
        <v>297.8</v>
      </c>
      <c r="J194" s="7">
        <v>150.7</v>
      </c>
      <c r="K194" s="7">
        <v>152.4</v>
      </c>
      <c r="L194" s="18"/>
      <c r="M194" s="18"/>
      <c r="N194" s="8"/>
      <c r="O194" s="8"/>
    </row>
    <row r="195" spans="1:15" ht="24">
      <c r="A195" s="10">
        <f t="shared" si="18"/>
        <v>11</v>
      </c>
      <c r="B195" s="223">
        <v>37456</v>
      </c>
      <c r="C195" s="7">
        <v>291.6</v>
      </c>
      <c r="D195" s="7">
        <v>2.487</v>
      </c>
      <c r="E195" s="73">
        <f t="shared" si="16"/>
        <v>0.2148768</v>
      </c>
      <c r="F195" s="71">
        <f t="shared" si="19"/>
        <v>87.25</v>
      </c>
      <c r="G195" s="73">
        <f t="shared" si="20"/>
        <v>18.7480008</v>
      </c>
      <c r="H195" s="107" t="s">
        <v>33</v>
      </c>
      <c r="I195" s="7">
        <v>94.49</v>
      </c>
      <c r="J195" s="7">
        <v>110.7</v>
      </c>
      <c r="K195" s="7">
        <v>56.56</v>
      </c>
      <c r="L195" s="18"/>
      <c r="M195" s="18"/>
      <c r="N195" s="8"/>
      <c r="O195" s="8"/>
    </row>
    <row r="196" spans="1:15" ht="24">
      <c r="A196" s="10">
        <f t="shared" si="18"/>
        <v>12</v>
      </c>
      <c r="B196" s="223">
        <v>37462</v>
      </c>
      <c r="C196" s="7">
        <v>291.65</v>
      </c>
      <c r="D196" s="7">
        <v>3.319</v>
      </c>
      <c r="E196" s="73">
        <f t="shared" si="16"/>
        <v>0.2867616</v>
      </c>
      <c r="F196" s="71">
        <f t="shared" si="19"/>
        <v>129.23333333333335</v>
      </c>
      <c r="G196" s="73">
        <f t="shared" si="20"/>
        <v>37.05915744000001</v>
      </c>
      <c r="H196" s="107" t="s">
        <v>34</v>
      </c>
      <c r="I196" s="7">
        <v>152</v>
      </c>
      <c r="J196" s="7">
        <v>120.8</v>
      </c>
      <c r="K196" s="7">
        <v>114.9</v>
      </c>
      <c r="L196" s="18"/>
      <c r="M196" s="18"/>
      <c r="N196" s="8"/>
      <c r="O196" s="8"/>
    </row>
    <row r="197" spans="1:15" ht="24">
      <c r="A197" s="10">
        <f t="shared" si="18"/>
        <v>13</v>
      </c>
      <c r="B197" s="223">
        <v>37469</v>
      </c>
      <c r="C197" s="7">
        <v>291.65</v>
      </c>
      <c r="D197" s="7">
        <v>3.182</v>
      </c>
      <c r="E197" s="73">
        <f t="shared" si="16"/>
        <v>0.2749248</v>
      </c>
      <c r="F197" s="71">
        <f t="shared" si="19"/>
        <v>102.19333333333333</v>
      </c>
      <c r="G197" s="73">
        <f t="shared" si="20"/>
        <v>28.095481728</v>
      </c>
      <c r="H197" s="107" t="s">
        <v>35</v>
      </c>
      <c r="I197" s="7">
        <v>124.9</v>
      </c>
      <c r="J197" s="7">
        <v>99.67</v>
      </c>
      <c r="K197" s="7">
        <v>82.01</v>
      </c>
      <c r="L197" s="18"/>
      <c r="M197" s="18"/>
      <c r="N197" s="8"/>
      <c r="O197" s="8"/>
    </row>
    <row r="198" spans="1:15" ht="24">
      <c r="A198" s="10">
        <f t="shared" si="18"/>
        <v>14</v>
      </c>
      <c r="B198" s="223">
        <v>37491</v>
      </c>
      <c r="C198" s="7">
        <v>292.555</v>
      </c>
      <c r="D198" s="7">
        <v>30.933</v>
      </c>
      <c r="E198" s="73">
        <f t="shared" si="16"/>
        <v>2.6726112</v>
      </c>
      <c r="F198" s="71">
        <f t="shared" si="19"/>
        <v>485.7</v>
      </c>
      <c r="G198" s="73">
        <f t="shared" si="20"/>
        <v>1298.08725984</v>
      </c>
      <c r="H198" s="107" t="s">
        <v>36</v>
      </c>
      <c r="I198" s="7">
        <v>414.3</v>
      </c>
      <c r="J198" s="7">
        <v>575.9</v>
      </c>
      <c r="K198" s="7">
        <v>466.9</v>
      </c>
      <c r="L198" s="18"/>
      <c r="M198" s="18"/>
      <c r="N198" s="8"/>
      <c r="O198" s="8"/>
    </row>
    <row r="199" spans="1:15" ht="24.75" thickBot="1">
      <c r="A199" s="10">
        <f t="shared" si="18"/>
        <v>15</v>
      </c>
      <c r="B199" s="223">
        <v>37496</v>
      </c>
      <c r="C199" s="7">
        <v>293.235</v>
      </c>
      <c r="D199" s="7">
        <v>71.642</v>
      </c>
      <c r="E199" s="73">
        <f t="shared" si="16"/>
        <v>6.1898688</v>
      </c>
      <c r="F199" s="71">
        <f t="shared" si="19"/>
        <v>776.4</v>
      </c>
      <c r="G199" s="73">
        <f t="shared" si="20"/>
        <v>4805.81413632</v>
      </c>
      <c r="H199" s="107" t="s">
        <v>37</v>
      </c>
      <c r="I199" s="7">
        <v>554.2</v>
      </c>
      <c r="J199" s="7">
        <v>729</v>
      </c>
      <c r="K199" s="7">
        <v>1046</v>
      </c>
      <c r="L199" s="18"/>
      <c r="M199" s="18"/>
      <c r="N199" s="8"/>
      <c r="O199" s="8"/>
    </row>
    <row r="200" spans="1:15" ht="24.75" thickTop="1">
      <c r="A200" s="16">
        <v>1</v>
      </c>
      <c r="B200" s="222">
        <v>37712</v>
      </c>
      <c r="C200" s="17">
        <v>291.59</v>
      </c>
      <c r="D200" s="17">
        <v>2.24</v>
      </c>
      <c r="E200" s="90">
        <f aca="true" t="shared" si="21" ref="E200:E255">D200*0.0864</f>
        <v>0.19353600000000004</v>
      </c>
      <c r="F200" s="85">
        <f t="shared" si="19"/>
        <v>164.06666666666666</v>
      </c>
      <c r="G200" s="90">
        <f t="shared" si="20"/>
        <v>31.752806400000004</v>
      </c>
      <c r="H200" s="121" t="s">
        <v>81</v>
      </c>
      <c r="I200" s="17">
        <v>150.7</v>
      </c>
      <c r="J200" s="17">
        <v>180.3</v>
      </c>
      <c r="K200" s="17">
        <v>161.2</v>
      </c>
      <c r="L200" s="18"/>
      <c r="M200" s="18"/>
      <c r="N200" s="8"/>
      <c r="O200" s="8"/>
    </row>
    <row r="201" spans="1:13" ht="24">
      <c r="A201" s="10">
        <f>+A200+1</f>
        <v>2</v>
      </c>
      <c r="B201" s="223">
        <v>37729</v>
      </c>
      <c r="C201" s="7">
        <v>291.65</v>
      </c>
      <c r="D201" s="7">
        <v>1.115</v>
      </c>
      <c r="E201" s="73">
        <f t="shared" si="21"/>
        <v>0.096336</v>
      </c>
      <c r="F201" s="71">
        <f aca="true" t="shared" si="22" ref="F201:F256">+AVERAGE(I201:K201)</f>
        <v>137.6</v>
      </c>
      <c r="G201" s="73">
        <f t="shared" si="20"/>
        <v>13.2558336</v>
      </c>
      <c r="H201" s="107" t="s">
        <v>82</v>
      </c>
      <c r="I201" s="7">
        <v>119.5</v>
      </c>
      <c r="J201" s="7">
        <v>136.3</v>
      </c>
      <c r="K201" s="7">
        <v>157</v>
      </c>
      <c r="L201" s="9"/>
      <c r="M201" s="9"/>
    </row>
    <row r="202" spans="1:13" ht="24">
      <c r="A202" s="10">
        <f>+A201+1</f>
        <v>3</v>
      </c>
      <c r="B202" s="223">
        <v>37736</v>
      </c>
      <c r="C202" s="7">
        <v>291.6</v>
      </c>
      <c r="D202" s="7">
        <v>0.855</v>
      </c>
      <c r="E202" s="73">
        <f t="shared" si="21"/>
        <v>0.07387200000000001</v>
      </c>
      <c r="F202" s="71">
        <f t="shared" si="22"/>
        <v>143.26666666666665</v>
      </c>
      <c r="G202" s="73">
        <f t="shared" si="20"/>
        <v>10.5833952</v>
      </c>
      <c r="H202" s="107" t="s">
        <v>25</v>
      </c>
      <c r="I202" s="7">
        <v>152</v>
      </c>
      <c r="J202" s="7">
        <v>149.7</v>
      </c>
      <c r="K202" s="7">
        <v>128.1</v>
      </c>
      <c r="L202" s="9"/>
      <c r="M202" s="9"/>
    </row>
    <row r="203" spans="1:13" ht="24">
      <c r="A203" s="10">
        <f aca="true" t="shared" si="23" ref="A203:A262">+A202+1</f>
        <v>4</v>
      </c>
      <c r="B203" s="223">
        <v>37743</v>
      </c>
      <c r="C203" s="7">
        <v>291.86</v>
      </c>
      <c r="D203" s="7">
        <v>4.587</v>
      </c>
      <c r="E203" s="73">
        <f t="shared" si="21"/>
        <v>0.3963168</v>
      </c>
      <c r="F203" s="71">
        <f t="shared" si="22"/>
        <v>147.13333333333333</v>
      </c>
      <c r="G203" s="73">
        <f t="shared" si="20"/>
        <v>58.31141184</v>
      </c>
      <c r="H203" s="107" t="s">
        <v>26</v>
      </c>
      <c r="I203" s="7">
        <v>123.4</v>
      </c>
      <c r="J203" s="7">
        <v>117.8</v>
      </c>
      <c r="K203" s="7">
        <v>200.2</v>
      </c>
      <c r="L203" s="9"/>
      <c r="M203" s="9"/>
    </row>
    <row r="204" spans="1:13" ht="24">
      <c r="A204" s="10">
        <f t="shared" si="23"/>
        <v>5</v>
      </c>
      <c r="B204" s="223">
        <v>37755</v>
      </c>
      <c r="C204" s="7">
        <v>291.135</v>
      </c>
      <c r="D204" s="7">
        <v>11.356</v>
      </c>
      <c r="E204" s="73">
        <f t="shared" si="21"/>
        <v>0.9811584</v>
      </c>
      <c r="F204" s="71">
        <f t="shared" si="22"/>
        <v>197.9</v>
      </c>
      <c r="G204" s="73">
        <f t="shared" si="20"/>
        <v>194.17124736</v>
      </c>
      <c r="H204" s="107" t="s">
        <v>27</v>
      </c>
      <c r="I204" s="7">
        <v>202.2</v>
      </c>
      <c r="J204" s="7">
        <v>211</v>
      </c>
      <c r="K204" s="7">
        <v>180.5</v>
      </c>
      <c r="L204" s="9"/>
      <c r="M204" s="9"/>
    </row>
    <row r="205" spans="1:13" ht="24">
      <c r="A205" s="10">
        <f t="shared" si="23"/>
        <v>6</v>
      </c>
      <c r="B205" s="223">
        <v>37763</v>
      </c>
      <c r="C205" s="7">
        <v>291.77</v>
      </c>
      <c r="D205" s="7">
        <v>4.498</v>
      </c>
      <c r="E205" s="73">
        <f t="shared" si="21"/>
        <v>0.38862720000000006</v>
      </c>
      <c r="F205" s="71">
        <f t="shared" si="22"/>
        <v>48</v>
      </c>
      <c r="G205" s="73">
        <f t="shared" si="20"/>
        <v>18.6541056</v>
      </c>
      <c r="H205" s="107" t="s">
        <v>28</v>
      </c>
      <c r="I205" s="7">
        <v>39.75</v>
      </c>
      <c r="J205" s="7">
        <v>45.27</v>
      </c>
      <c r="K205" s="7">
        <v>58.98</v>
      </c>
      <c r="L205" s="9"/>
      <c r="M205" s="9"/>
    </row>
    <row r="206" spans="1:13" ht="24">
      <c r="A206" s="10">
        <f t="shared" si="23"/>
        <v>7</v>
      </c>
      <c r="B206" s="223">
        <v>37774</v>
      </c>
      <c r="C206" s="7">
        <v>291.76</v>
      </c>
      <c r="D206" s="7">
        <v>3.925</v>
      </c>
      <c r="E206" s="73">
        <f t="shared" si="21"/>
        <v>0.33912</v>
      </c>
      <c r="F206" s="71">
        <f t="shared" si="22"/>
        <v>36.18666666666667</v>
      </c>
      <c r="G206" s="73">
        <f t="shared" si="20"/>
        <v>12.2716224</v>
      </c>
      <c r="H206" s="107" t="s">
        <v>29</v>
      </c>
      <c r="I206" s="7">
        <v>27.86</v>
      </c>
      <c r="J206" s="7">
        <v>64.53</v>
      </c>
      <c r="K206" s="7">
        <v>16.17</v>
      </c>
      <c r="L206" s="9"/>
      <c r="M206" s="9"/>
    </row>
    <row r="207" spans="1:13" ht="24">
      <c r="A207" s="10">
        <f t="shared" si="23"/>
        <v>8</v>
      </c>
      <c r="B207" s="223">
        <v>37789</v>
      </c>
      <c r="C207" s="7">
        <v>291.68</v>
      </c>
      <c r="D207" s="7">
        <v>2.792</v>
      </c>
      <c r="E207" s="73">
        <f t="shared" si="21"/>
        <v>0.2412288</v>
      </c>
      <c r="F207" s="71">
        <f t="shared" si="22"/>
        <v>23.08666666666667</v>
      </c>
      <c r="G207" s="73">
        <f t="shared" si="20"/>
        <v>5.569168896000001</v>
      </c>
      <c r="H207" s="107" t="s">
        <v>30</v>
      </c>
      <c r="I207" s="7">
        <v>37.11</v>
      </c>
      <c r="J207" s="7">
        <v>22.45</v>
      </c>
      <c r="K207" s="7">
        <v>9.7</v>
      </c>
      <c r="L207" s="9"/>
      <c r="M207" s="9"/>
    </row>
    <row r="208" spans="1:13" ht="24">
      <c r="A208" s="10">
        <f t="shared" si="23"/>
        <v>9</v>
      </c>
      <c r="B208" s="223">
        <v>37797</v>
      </c>
      <c r="C208" s="7">
        <v>291.52</v>
      </c>
      <c r="D208" s="7">
        <v>1.288</v>
      </c>
      <c r="E208" s="73">
        <f t="shared" si="21"/>
        <v>0.11128320000000001</v>
      </c>
      <c r="F208" s="71">
        <f t="shared" si="22"/>
        <v>61.330000000000005</v>
      </c>
      <c r="G208" s="73">
        <f t="shared" si="20"/>
        <v>6.824998656000002</v>
      </c>
      <c r="H208" s="107" t="s">
        <v>31</v>
      </c>
      <c r="I208" s="7">
        <v>19.48</v>
      </c>
      <c r="J208" s="7">
        <v>82.79</v>
      </c>
      <c r="K208" s="7">
        <v>81.72</v>
      </c>
      <c r="L208" s="9"/>
      <c r="M208" s="9"/>
    </row>
    <row r="209" spans="1:13" ht="24">
      <c r="A209" s="10">
        <f t="shared" si="23"/>
        <v>10</v>
      </c>
      <c r="B209" s="223">
        <v>37803</v>
      </c>
      <c r="C209" s="7">
        <v>292.17</v>
      </c>
      <c r="D209" s="7">
        <v>7.211</v>
      </c>
      <c r="E209" s="73">
        <f t="shared" si="21"/>
        <v>0.6230304000000001</v>
      </c>
      <c r="F209" s="71">
        <f t="shared" si="22"/>
        <v>69.87</v>
      </c>
      <c r="G209" s="73">
        <f t="shared" si="20"/>
        <v>43.53113404800001</v>
      </c>
      <c r="H209" s="107" t="s">
        <v>32</v>
      </c>
      <c r="I209" s="7">
        <v>66.86</v>
      </c>
      <c r="J209" s="7">
        <v>68.24</v>
      </c>
      <c r="K209" s="7">
        <v>74.51</v>
      </c>
      <c r="L209" s="9"/>
      <c r="M209" s="9"/>
    </row>
    <row r="210" spans="1:13" ht="24">
      <c r="A210" s="10">
        <f t="shared" si="23"/>
        <v>11</v>
      </c>
      <c r="B210" s="223">
        <v>37817</v>
      </c>
      <c r="C210" s="7">
        <v>291.88</v>
      </c>
      <c r="D210" s="7">
        <v>3.174</v>
      </c>
      <c r="E210" s="73">
        <f t="shared" si="21"/>
        <v>0.2742336</v>
      </c>
      <c r="F210" s="71">
        <f t="shared" si="22"/>
        <v>41.126666666666665</v>
      </c>
      <c r="G210" s="73">
        <f t="shared" si="20"/>
        <v>11.278313856</v>
      </c>
      <c r="H210" s="107" t="s">
        <v>33</v>
      </c>
      <c r="I210" s="7">
        <v>44.36</v>
      </c>
      <c r="J210" s="7">
        <v>37.26</v>
      </c>
      <c r="K210" s="7">
        <v>41.76</v>
      </c>
      <c r="L210" s="9"/>
      <c r="M210" s="9"/>
    </row>
    <row r="211" spans="1:13" ht="24">
      <c r="A211" s="10">
        <f t="shared" si="23"/>
        <v>12</v>
      </c>
      <c r="B211" s="223">
        <v>37825</v>
      </c>
      <c r="C211" s="7">
        <v>291.88</v>
      </c>
      <c r="D211" s="7">
        <v>3.199</v>
      </c>
      <c r="E211" s="73">
        <f t="shared" si="21"/>
        <v>0.2763936</v>
      </c>
      <c r="F211" s="71">
        <f t="shared" si="22"/>
        <v>193.53333333333333</v>
      </c>
      <c r="G211" s="73">
        <f t="shared" si="20"/>
        <v>53.49137472</v>
      </c>
      <c r="H211" s="107" t="s">
        <v>34</v>
      </c>
      <c r="I211" s="7">
        <v>201.9</v>
      </c>
      <c r="J211" s="7">
        <v>208.7</v>
      </c>
      <c r="K211" s="7">
        <v>170</v>
      </c>
      <c r="L211" s="9"/>
      <c r="M211" s="9"/>
    </row>
    <row r="212" spans="1:13" ht="24">
      <c r="A212" s="10">
        <f t="shared" si="23"/>
        <v>13</v>
      </c>
      <c r="B212" s="223">
        <v>37846</v>
      </c>
      <c r="C212" s="7">
        <v>292.335</v>
      </c>
      <c r="D212" s="7">
        <v>9.508</v>
      </c>
      <c r="E212" s="73">
        <f t="shared" si="21"/>
        <v>0.8214912</v>
      </c>
      <c r="F212" s="71">
        <f t="shared" si="22"/>
        <v>165.63333333333333</v>
      </c>
      <c r="G212" s="73">
        <f t="shared" si="20"/>
        <v>136.06632575999998</v>
      </c>
      <c r="H212" s="107" t="s">
        <v>35</v>
      </c>
      <c r="I212" s="7">
        <v>166</v>
      </c>
      <c r="J212" s="7">
        <v>126.8</v>
      </c>
      <c r="K212" s="7">
        <v>204.1</v>
      </c>
      <c r="L212" s="9"/>
      <c r="M212" s="9"/>
    </row>
    <row r="213" spans="1:13" ht="24">
      <c r="A213" s="10">
        <f t="shared" si="23"/>
        <v>14</v>
      </c>
      <c r="B213" s="223">
        <v>37852</v>
      </c>
      <c r="C213" s="7">
        <v>292.49</v>
      </c>
      <c r="D213" s="7">
        <v>16.421</v>
      </c>
      <c r="E213" s="73">
        <f t="shared" si="21"/>
        <v>1.4187744</v>
      </c>
      <c r="F213" s="71">
        <f t="shared" si="22"/>
        <v>203.70000000000002</v>
      </c>
      <c r="G213" s="73">
        <f t="shared" si="20"/>
        <v>289.00434528</v>
      </c>
      <c r="H213" s="107" t="s">
        <v>36</v>
      </c>
      <c r="I213" s="7">
        <v>219.2</v>
      </c>
      <c r="J213" s="7">
        <v>194.5</v>
      </c>
      <c r="K213" s="7">
        <v>197.4</v>
      </c>
      <c r="L213" s="9"/>
      <c r="M213" s="9"/>
    </row>
    <row r="214" spans="1:13" ht="24">
      <c r="A214" s="10">
        <f t="shared" si="23"/>
        <v>15</v>
      </c>
      <c r="B214" s="223">
        <v>37858</v>
      </c>
      <c r="C214" s="7">
        <v>292.79</v>
      </c>
      <c r="D214" s="7">
        <v>26.176</v>
      </c>
      <c r="E214" s="73">
        <f t="shared" si="21"/>
        <v>2.2616064</v>
      </c>
      <c r="F214" s="71">
        <f t="shared" si="22"/>
        <v>403.40000000000003</v>
      </c>
      <c r="G214" s="73">
        <f t="shared" si="20"/>
        <v>912.33202176</v>
      </c>
      <c r="H214" s="107" t="s">
        <v>37</v>
      </c>
      <c r="I214" s="7">
        <v>491.6</v>
      </c>
      <c r="J214" s="7">
        <v>323.8</v>
      </c>
      <c r="K214" s="7">
        <v>394.8</v>
      </c>
      <c r="L214" s="9"/>
      <c r="M214" s="9"/>
    </row>
    <row r="215" spans="1:13" ht="24">
      <c r="A215" s="10">
        <f t="shared" si="23"/>
        <v>16</v>
      </c>
      <c r="B215" s="223">
        <v>37869</v>
      </c>
      <c r="C215" s="7">
        <v>294.375</v>
      </c>
      <c r="D215" s="7">
        <v>58.711</v>
      </c>
      <c r="E215" s="73">
        <f t="shared" si="21"/>
        <v>5.0726304</v>
      </c>
      <c r="F215" s="71">
        <f t="shared" si="22"/>
        <v>510.6000000000001</v>
      </c>
      <c r="G215" s="73">
        <f t="shared" si="20"/>
        <v>2590.0850822400007</v>
      </c>
      <c r="H215" s="107" t="s">
        <v>38</v>
      </c>
      <c r="I215" s="7">
        <v>524.7</v>
      </c>
      <c r="J215" s="7">
        <v>489.6</v>
      </c>
      <c r="K215" s="7">
        <v>517.5</v>
      </c>
      <c r="L215" s="9"/>
      <c r="M215" s="9"/>
    </row>
    <row r="216" spans="1:13" ht="24">
      <c r="A216" s="10">
        <f t="shared" si="23"/>
        <v>17</v>
      </c>
      <c r="B216" s="223">
        <v>37874</v>
      </c>
      <c r="C216" s="7">
        <v>293.525</v>
      </c>
      <c r="D216" s="7">
        <v>77.317</v>
      </c>
      <c r="E216" s="73">
        <f t="shared" si="21"/>
        <v>6.6801888</v>
      </c>
      <c r="F216" s="71">
        <f t="shared" si="22"/>
        <v>1051</v>
      </c>
      <c r="G216" s="73">
        <f t="shared" si="20"/>
        <v>7020.8784288</v>
      </c>
      <c r="H216" s="107" t="s">
        <v>39</v>
      </c>
      <c r="I216" s="7">
        <v>1043</v>
      </c>
      <c r="J216" s="7">
        <v>1035</v>
      </c>
      <c r="K216" s="7">
        <v>1075</v>
      </c>
      <c r="L216" s="9"/>
      <c r="M216" s="9"/>
    </row>
    <row r="217" spans="1:13" ht="24">
      <c r="A217" s="10">
        <f t="shared" si="23"/>
        <v>18</v>
      </c>
      <c r="B217" s="223">
        <v>37887</v>
      </c>
      <c r="C217" s="7">
        <v>292.23</v>
      </c>
      <c r="D217" s="7">
        <v>10.02</v>
      </c>
      <c r="E217" s="73">
        <f t="shared" si="21"/>
        <v>0.865728</v>
      </c>
      <c r="F217" s="71">
        <f t="shared" si="22"/>
        <v>162.5</v>
      </c>
      <c r="G217" s="73">
        <f t="shared" si="20"/>
        <v>140.6808</v>
      </c>
      <c r="H217" s="107" t="s">
        <v>40</v>
      </c>
      <c r="I217" s="7">
        <v>152</v>
      </c>
      <c r="J217" s="7">
        <v>163</v>
      </c>
      <c r="K217" s="7">
        <v>172.5</v>
      </c>
      <c r="L217" s="9"/>
      <c r="M217" s="9"/>
    </row>
    <row r="218" spans="1:13" ht="24">
      <c r="A218" s="10">
        <f t="shared" si="23"/>
        <v>19</v>
      </c>
      <c r="B218" s="223">
        <v>37895</v>
      </c>
      <c r="C218" s="7">
        <v>292.02</v>
      </c>
      <c r="D218" s="7">
        <v>8.877</v>
      </c>
      <c r="E218" s="73">
        <f t="shared" si="21"/>
        <v>0.7669728000000001</v>
      </c>
      <c r="F218" s="71">
        <f t="shared" si="22"/>
        <v>139.5666666666667</v>
      </c>
      <c r="G218" s="73">
        <f t="shared" si="20"/>
        <v>107.04383712000003</v>
      </c>
      <c r="H218" s="107" t="s">
        <v>41</v>
      </c>
      <c r="I218" s="7">
        <v>138.5</v>
      </c>
      <c r="J218" s="7">
        <v>130.6</v>
      </c>
      <c r="K218" s="7">
        <v>149.6</v>
      </c>
      <c r="L218" s="9"/>
      <c r="M218" s="9"/>
    </row>
    <row r="219" spans="1:13" ht="24">
      <c r="A219" s="10">
        <f t="shared" si="23"/>
        <v>20</v>
      </c>
      <c r="B219" s="223">
        <v>37907</v>
      </c>
      <c r="C219" s="7">
        <v>291.97</v>
      </c>
      <c r="D219" s="7">
        <v>5.654</v>
      </c>
      <c r="E219" s="73">
        <f t="shared" si="21"/>
        <v>0.48850560000000004</v>
      </c>
      <c r="F219" s="71">
        <f t="shared" si="22"/>
        <v>111.48666666666668</v>
      </c>
      <c r="G219" s="73">
        <f t="shared" si="20"/>
        <v>54.46186099200001</v>
      </c>
      <c r="H219" s="107" t="s">
        <v>42</v>
      </c>
      <c r="I219" s="7">
        <v>111.8</v>
      </c>
      <c r="J219" s="7">
        <v>92.26</v>
      </c>
      <c r="K219" s="7">
        <v>130.4</v>
      </c>
      <c r="L219" s="9"/>
      <c r="M219" s="9"/>
    </row>
    <row r="220" spans="1:13" ht="24">
      <c r="A220" s="10">
        <f t="shared" si="23"/>
        <v>21</v>
      </c>
      <c r="B220" s="223">
        <v>37915</v>
      </c>
      <c r="C220" s="7">
        <v>291.95</v>
      </c>
      <c r="D220" s="7">
        <v>4.828</v>
      </c>
      <c r="E220" s="73">
        <f t="shared" si="21"/>
        <v>0.41713920000000004</v>
      </c>
      <c r="F220" s="71">
        <f t="shared" si="22"/>
        <v>120.73333333333335</v>
      </c>
      <c r="G220" s="73">
        <f t="shared" si="20"/>
        <v>50.36260608000001</v>
      </c>
      <c r="H220" s="107" t="s">
        <v>117</v>
      </c>
      <c r="I220" s="7">
        <v>111</v>
      </c>
      <c r="J220" s="7">
        <v>106.3</v>
      </c>
      <c r="K220" s="7">
        <v>144.9</v>
      </c>
      <c r="L220" s="9"/>
      <c r="M220" s="9"/>
    </row>
    <row r="221" spans="1:13" ht="24">
      <c r="A221" s="10">
        <f t="shared" si="23"/>
        <v>22</v>
      </c>
      <c r="B221" s="223">
        <v>37926</v>
      </c>
      <c r="C221" s="7">
        <v>291.88</v>
      </c>
      <c r="D221" s="7">
        <v>3.426</v>
      </c>
      <c r="E221" s="73">
        <f t="shared" si="21"/>
        <v>0.2960064</v>
      </c>
      <c r="F221" s="71">
        <f t="shared" si="22"/>
        <v>53.669999999999995</v>
      </c>
      <c r="G221" s="73">
        <f t="shared" si="20"/>
        <v>15.886663487999998</v>
      </c>
      <c r="H221" s="107" t="s">
        <v>44</v>
      </c>
      <c r="I221" s="7">
        <v>46.68</v>
      </c>
      <c r="J221" s="7">
        <v>53.86</v>
      </c>
      <c r="K221" s="7">
        <v>60.47</v>
      </c>
      <c r="L221" s="9"/>
      <c r="M221" s="9"/>
    </row>
    <row r="222" spans="1:13" ht="24">
      <c r="A222" s="10">
        <f t="shared" si="23"/>
        <v>23</v>
      </c>
      <c r="B222" s="223">
        <v>37937</v>
      </c>
      <c r="C222" s="7">
        <v>291.96</v>
      </c>
      <c r="D222" s="7">
        <v>4.655</v>
      </c>
      <c r="E222" s="73">
        <f t="shared" si="21"/>
        <v>0.40219200000000005</v>
      </c>
      <c r="F222" s="71">
        <f t="shared" si="22"/>
        <v>16.16</v>
      </c>
      <c r="G222" s="73">
        <f t="shared" si="20"/>
        <v>6.499422720000001</v>
      </c>
      <c r="H222" s="107" t="s">
        <v>45</v>
      </c>
      <c r="I222" s="7">
        <v>16.08</v>
      </c>
      <c r="J222" s="7">
        <v>18.75</v>
      </c>
      <c r="K222" s="7">
        <v>13.65</v>
      </c>
      <c r="L222" s="9"/>
      <c r="M222" s="9"/>
    </row>
    <row r="223" spans="1:13" ht="24.75" thickBot="1">
      <c r="A223" s="91">
        <f t="shared" si="23"/>
        <v>24</v>
      </c>
      <c r="B223" s="224">
        <v>37949</v>
      </c>
      <c r="C223" s="19">
        <v>291.89</v>
      </c>
      <c r="D223" s="19">
        <v>3.429</v>
      </c>
      <c r="E223" s="92">
        <f t="shared" si="21"/>
        <v>0.2962656</v>
      </c>
      <c r="F223" s="88">
        <f t="shared" si="22"/>
        <v>29.44333333333333</v>
      </c>
      <c r="G223" s="92">
        <f t="shared" si="20"/>
        <v>8.723046816</v>
      </c>
      <c r="H223" s="120" t="s">
        <v>46</v>
      </c>
      <c r="I223" s="19">
        <v>24.42</v>
      </c>
      <c r="J223" s="19">
        <v>19.93</v>
      </c>
      <c r="K223" s="19">
        <v>43.98</v>
      </c>
      <c r="L223" s="9"/>
      <c r="M223" s="9"/>
    </row>
    <row r="224" spans="1:13" ht="24.75" thickTop="1">
      <c r="A224" s="10">
        <v>1</v>
      </c>
      <c r="B224" s="223">
        <v>38078</v>
      </c>
      <c r="C224" s="7">
        <v>291.89</v>
      </c>
      <c r="D224" s="7">
        <v>0.182</v>
      </c>
      <c r="E224" s="73">
        <f t="shared" si="21"/>
        <v>0.0157248</v>
      </c>
      <c r="F224" s="71">
        <f t="shared" si="22"/>
        <v>21.959999999999997</v>
      </c>
      <c r="G224" s="73">
        <f t="shared" si="20"/>
        <v>0.34531660799999997</v>
      </c>
      <c r="H224" s="107" t="s">
        <v>81</v>
      </c>
      <c r="I224" s="7">
        <v>27.83</v>
      </c>
      <c r="J224" s="7">
        <v>25.71</v>
      </c>
      <c r="K224" s="7">
        <v>12.34</v>
      </c>
      <c r="L224" s="9"/>
      <c r="M224" s="9"/>
    </row>
    <row r="225" spans="1:13" ht="24">
      <c r="A225" s="10">
        <f t="shared" si="23"/>
        <v>2</v>
      </c>
      <c r="B225" s="223">
        <v>38098</v>
      </c>
      <c r="C225" s="7">
        <v>291.91</v>
      </c>
      <c r="D225" s="7">
        <v>0.189</v>
      </c>
      <c r="E225" s="73">
        <f t="shared" si="21"/>
        <v>0.0163296</v>
      </c>
      <c r="F225" s="71">
        <f t="shared" si="22"/>
        <v>34.54666666666667</v>
      </c>
      <c r="G225" s="73">
        <f t="shared" si="20"/>
        <v>0.564133248</v>
      </c>
      <c r="H225" s="107" t="s">
        <v>82</v>
      </c>
      <c r="I225" s="7">
        <v>21.54</v>
      </c>
      <c r="J225" s="7">
        <v>37.4</v>
      </c>
      <c r="K225" s="7">
        <v>44.7</v>
      </c>
      <c r="L225" s="9"/>
      <c r="M225" s="9"/>
    </row>
    <row r="226" spans="1:13" ht="24">
      <c r="A226" s="10">
        <f t="shared" si="23"/>
        <v>3</v>
      </c>
      <c r="B226" s="223">
        <v>38104</v>
      </c>
      <c r="C226" s="7">
        <v>291.92</v>
      </c>
      <c r="D226" s="7">
        <v>0.363</v>
      </c>
      <c r="E226" s="73">
        <f t="shared" si="21"/>
        <v>0.0313632</v>
      </c>
      <c r="F226" s="71">
        <f t="shared" si="22"/>
        <v>27.99666666666667</v>
      </c>
      <c r="G226" s="73">
        <f t="shared" si="20"/>
        <v>0.8780650560000001</v>
      </c>
      <c r="H226" s="107" t="s">
        <v>25</v>
      </c>
      <c r="I226" s="7">
        <v>13.11</v>
      </c>
      <c r="J226" s="7">
        <v>27.1</v>
      </c>
      <c r="K226" s="7">
        <v>43.78</v>
      </c>
      <c r="L226" s="9"/>
      <c r="M226" s="9"/>
    </row>
    <row r="227" spans="1:13" ht="24">
      <c r="A227" s="10">
        <f t="shared" si="23"/>
        <v>4</v>
      </c>
      <c r="B227" s="223">
        <v>38120</v>
      </c>
      <c r="C227" s="7">
        <v>291.8</v>
      </c>
      <c r="D227" s="7">
        <v>0.788</v>
      </c>
      <c r="E227" s="73">
        <f t="shared" si="21"/>
        <v>0.06808320000000001</v>
      </c>
      <c r="F227" s="71">
        <f t="shared" si="22"/>
        <v>19.900000000000002</v>
      </c>
      <c r="G227" s="73">
        <f t="shared" si="20"/>
        <v>1.3548556800000005</v>
      </c>
      <c r="H227" s="107" t="s">
        <v>26</v>
      </c>
      <c r="I227" s="7">
        <v>10.63</v>
      </c>
      <c r="J227" s="7">
        <v>15.24</v>
      </c>
      <c r="K227" s="7">
        <v>33.83</v>
      </c>
      <c r="L227" s="9"/>
      <c r="M227" s="9"/>
    </row>
    <row r="228" spans="1:13" ht="24">
      <c r="A228" s="10">
        <f t="shared" si="23"/>
        <v>5</v>
      </c>
      <c r="B228" s="223">
        <v>38125</v>
      </c>
      <c r="C228" s="7">
        <f>+(292.11+292.12)/2</f>
        <v>292.115</v>
      </c>
      <c r="D228" s="7">
        <v>6.964</v>
      </c>
      <c r="E228" s="73">
        <f t="shared" si="21"/>
        <v>0.6016896</v>
      </c>
      <c r="F228" s="71">
        <f t="shared" si="22"/>
        <v>298.2</v>
      </c>
      <c r="G228" s="73">
        <f t="shared" si="20"/>
        <v>179.42383872000002</v>
      </c>
      <c r="H228" s="107" t="s">
        <v>27</v>
      </c>
      <c r="I228" s="7">
        <v>296</v>
      </c>
      <c r="J228" s="7">
        <v>304.4</v>
      </c>
      <c r="K228" s="7">
        <v>294.2</v>
      </c>
      <c r="L228" s="9"/>
      <c r="M228" s="9"/>
    </row>
    <row r="229" spans="1:13" ht="24">
      <c r="A229" s="10">
        <f t="shared" si="23"/>
        <v>6</v>
      </c>
      <c r="B229" s="223">
        <v>38132</v>
      </c>
      <c r="C229" s="7">
        <v>291.8</v>
      </c>
      <c r="D229" s="7">
        <v>2.763</v>
      </c>
      <c r="E229" s="73">
        <f t="shared" si="21"/>
        <v>0.2387232</v>
      </c>
      <c r="F229" s="71">
        <f t="shared" si="22"/>
        <v>23.71666666666667</v>
      </c>
      <c r="G229" s="73">
        <f t="shared" si="20"/>
        <v>5.661718560000001</v>
      </c>
      <c r="H229" s="107" t="s">
        <v>28</v>
      </c>
      <c r="I229" s="7">
        <v>39.78</v>
      </c>
      <c r="J229" s="7">
        <v>18.31</v>
      </c>
      <c r="K229" s="7">
        <v>13.06</v>
      </c>
      <c r="L229" s="9"/>
      <c r="M229" s="9"/>
    </row>
    <row r="230" spans="1:13" ht="24">
      <c r="A230" s="10">
        <f t="shared" si="23"/>
        <v>7</v>
      </c>
      <c r="B230" s="223">
        <v>38139</v>
      </c>
      <c r="C230" s="7">
        <v>292.06</v>
      </c>
      <c r="D230" s="7">
        <v>6.996</v>
      </c>
      <c r="E230" s="73">
        <f t="shared" si="21"/>
        <v>0.6044544000000001</v>
      </c>
      <c r="F230" s="71">
        <f t="shared" si="22"/>
        <v>138.70000000000002</v>
      </c>
      <c r="G230" s="73">
        <f t="shared" si="20"/>
        <v>83.83782528000002</v>
      </c>
      <c r="H230" s="107" t="s">
        <v>29</v>
      </c>
      <c r="I230" s="7">
        <v>133.8</v>
      </c>
      <c r="J230" s="7">
        <v>134.9</v>
      </c>
      <c r="K230" s="7">
        <v>147.4</v>
      </c>
      <c r="L230" s="9"/>
      <c r="M230" s="9"/>
    </row>
    <row r="231" spans="1:13" ht="24">
      <c r="A231" s="10">
        <f t="shared" si="23"/>
        <v>8</v>
      </c>
      <c r="B231" s="223">
        <v>38153</v>
      </c>
      <c r="C231" s="7">
        <v>291.96</v>
      </c>
      <c r="D231" s="7">
        <v>5.217</v>
      </c>
      <c r="E231" s="73">
        <f t="shared" si="21"/>
        <v>0.4507488</v>
      </c>
      <c r="F231" s="71">
        <f t="shared" si="22"/>
        <v>115.13333333333333</v>
      </c>
      <c r="G231" s="73">
        <f aca="true" t="shared" si="24" ref="G231:G294">F231*E231</f>
        <v>51.89621184</v>
      </c>
      <c r="H231" s="107" t="s">
        <v>30</v>
      </c>
      <c r="I231" s="7">
        <v>116.4</v>
      </c>
      <c r="J231" s="7">
        <v>106.4</v>
      </c>
      <c r="K231" s="7">
        <v>122.6</v>
      </c>
      <c r="L231" s="9"/>
      <c r="M231" s="9"/>
    </row>
    <row r="232" spans="1:13" ht="24">
      <c r="A232" s="10">
        <f t="shared" si="23"/>
        <v>9</v>
      </c>
      <c r="B232" s="223">
        <v>38160</v>
      </c>
      <c r="C232" s="7">
        <v>291.72</v>
      </c>
      <c r="D232" s="7">
        <v>1.825</v>
      </c>
      <c r="E232" s="73">
        <f t="shared" si="21"/>
        <v>0.15768000000000001</v>
      </c>
      <c r="F232" s="71">
        <f t="shared" si="22"/>
        <v>25.30666666666666</v>
      </c>
      <c r="G232" s="73">
        <f t="shared" si="24"/>
        <v>3.9903551999999993</v>
      </c>
      <c r="H232" s="107" t="s">
        <v>31</v>
      </c>
      <c r="I232" s="7">
        <v>34.4</v>
      </c>
      <c r="J232" s="7">
        <v>18.62</v>
      </c>
      <c r="K232" s="7">
        <v>22.9</v>
      </c>
      <c r="L232" s="9"/>
      <c r="M232" s="9"/>
    </row>
    <row r="233" spans="1:13" ht="24">
      <c r="A233" s="10">
        <f t="shared" si="23"/>
        <v>10</v>
      </c>
      <c r="B233" s="223">
        <v>38169</v>
      </c>
      <c r="C233" s="7">
        <v>292.27</v>
      </c>
      <c r="D233" s="7">
        <v>13.582</v>
      </c>
      <c r="E233" s="73">
        <f t="shared" si="21"/>
        <v>1.1734848000000002</v>
      </c>
      <c r="F233" s="71">
        <f t="shared" si="22"/>
        <v>477.59999999999997</v>
      </c>
      <c r="G233" s="73">
        <f t="shared" si="24"/>
        <v>560.4563404800001</v>
      </c>
      <c r="H233" s="107" t="s">
        <v>32</v>
      </c>
      <c r="I233" s="7">
        <v>548.2</v>
      </c>
      <c r="J233" s="7">
        <v>557.8</v>
      </c>
      <c r="K233" s="7">
        <v>326.8</v>
      </c>
      <c r="L233" s="9"/>
      <c r="M233" s="9"/>
    </row>
    <row r="234" spans="1:13" ht="24">
      <c r="A234" s="10">
        <f t="shared" si="23"/>
        <v>11</v>
      </c>
      <c r="B234" s="223">
        <v>38183</v>
      </c>
      <c r="C234" s="7">
        <v>291.82</v>
      </c>
      <c r="D234" s="7">
        <v>3.441</v>
      </c>
      <c r="E234" s="73">
        <f t="shared" si="21"/>
        <v>0.2973024</v>
      </c>
      <c r="F234" s="71">
        <f t="shared" si="22"/>
        <v>120.54</v>
      </c>
      <c r="G234" s="73">
        <f t="shared" si="24"/>
        <v>35.83683129600001</v>
      </c>
      <c r="H234" s="107" t="s">
        <v>33</v>
      </c>
      <c r="I234" s="7">
        <v>156.9</v>
      </c>
      <c r="J234" s="7">
        <v>99.02</v>
      </c>
      <c r="K234" s="7">
        <v>105.7</v>
      </c>
      <c r="L234" s="9"/>
      <c r="M234" s="9"/>
    </row>
    <row r="235" spans="1:13" ht="24">
      <c r="A235" s="10">
        <f t="shared" si="23"/>
        <v>12</v>
      </c>
      <c r="B235" s="223">
        <v>38191</v>
      </c>
      <c r="C235" s="7">
        <f>+(292.6+292.61)/2</f>
        <v>292.605</v>
      </c>
      <c r="D235" s="7">
        <v>22.008</v>
      </c>
      <c r="E235" s="73">
        <f t="shared" si="21"/>
        <v>1.9014912</v>
      </c>
      <c r="F235" s="71">
        <f t="shared" si="22"/>
        <v>441.23333333333335</v>
      </c>
      <c r="G235" s="73">
        <f t="shared" si="24"/>
        <v>839.00130048</v>
      </c>
      <c r="H235" s="107" t="s">
        <v>34</v>
      </c>
      <c r="I235" s="7">
        <v>429.4</v>
      </c>
      <c r="J235" s="7">
        <v>465.3</v>
      </c>
      <c r="K235" s="7">
        <v>429</v>
      </c>
      <c r="L235" s="9"/>
      <c r="M235" s="9"/>
    </row>
    <row r="236" spans="1:13" ht="24">
      <c r="A236" s="10">
        <f t="shared" si="23"/>
        <v>13</v>
      </c>
      <c r="B236" s="223">
        <v>38201</v>
      </c>
      <c r="C236" s="7">
        <v>292.46</v>
      </c>
      <c r="D236" s="7">
        <v>15.659</v>
      </c>
      <c r="E236" s="73">
        <f t="shared" si="21"/>
        <v>1.3529376000000002</v>
      </c>
      <c r="F236" s="71">
        <f t="shared" si="22"/>
        <v>259.8</v>
      </c>
      <c r="G236" s="73">
        <f t="shared" si="24"/>
        <v>351.4931884800001</v>
      </c>
      <c r="H236" s="107" t="s">
        <v>35</v>
      </c>
      <c r="I236" s="7">
        <v>258.5</v>
      </c>
      <c r="J236" s="7">
        <v>250.5</v>
      </c>
      <c r="K236" s="7">
        <v>270.4</v>
      </c>
      <c r="L236" s="9"/>
      <c r="M236" s="9"/>
    </row>
    <row r="237" spans="1:13" ht="24">
      <c r="A237" s="10">
        <f t="shared" si="23"/>
        <v>14</v>
      </c>
      <c r="B237" s="223">
        <v>38212</v>
      </c>
      <c r="C237" s="7">
        <v>292.06</v>
      </c>
      <c r="D237" s="7">
        <v>6.122</v>
      </c>
      <c r="E237" s="73">
        <f t="shared" si="21"/>
        <v>0.5289408</v>
      </c>
      <c r="F237" s="71">
        <f t="shared" si="22"/>
        <v>138.46666666666667</v>
      </c>
      <c r="G237" s="73">
        <f t="shared" si="24"/>
        <v>73.24066944</v>
      </c>
      <c r="H237" s="107" t="s">
        <v>36</v>
      </c>
      <c r="I237" s="7">
        <v>146.5</v>
      </c>
      <c r="J237" s="7">
        <v>135.6</v>
      </c>
      <c r="K237" s="7">
        <v>133.3</v>
      </c>
      <c r="L237" s="9"/>
      <c r="M237" s="9"/>
    </row>
    <row r="238" spans="1:13" ht="24">
      <c r="A238" s="10">
        <f t="shared" si="23"/>
        <v>15</v>
      </c>
      <c r="B238" s="223">
        <v>38224</v>
      </c>
      <c r="C238" s="7">
        <v>291.99</v>
      </c>
      <c r="D238" s="7">
        <v>5.034</v>
      </c>
      <c r="E238" s="73">
        <f t="shared" si="21"/>
        <v>0.4349376</v>
      </c>
      <c r="F238" s="71">
        <f t="shared" si="22"/>
        <v>141.06666666666666</v>
      </c>
      <c r="G238" s="73">
        <f t="shared" si="24"/>
        <v>61.35519744</v>
      </c>
      <c r="H238" s="107" t="s">
        <v>37</v>
      </c>
      <c r="I238" s="7">
        <v>129.3</v>
      </c>
      <c r="J238" s="7">
        <v>173.7</v>
      </c>
      <c r="K238" s="7">
        <v>120.2</v>
      </c>
      <c r="L238" s="9"/>
      <c r="M238" s="9"/>
    </row>
    <row r="239" spans="1:14" ht="24">
      <c r="A239" s="10">
        <f t="shared" si="23"/>
        <v>16</v>
      </c>
      <c r="B239" s="223">
        <v>38393</v>
      </c>
      <c r="C239" s="7">
        <v>291.73</v>
      </c>
      <c r="D239" s="7">
        <v>0.21</v>
      </c>
      <c r="E239" s="73">
        <f t="shared" si="21"/>
        <v>0.018144</v>
      </c>
      <c r="H239" s="107" t="s">
        <v>38</v>
      </c>
      <c r="I239" s="7">
        <v>0</v>
      </c>
      <c r="J239" s="7">
        <v>0</v>
      </c>
      <c r="K239" s="7">
        <v>0</v>
      </c>
      <c r="L239" s="9"/>
      <c r="M239" s="71">
        <f>+AVERAGE(I239:K239)</f>
        <v>0</v>
      </c>
      <c r="N239" s="73">
        <f>M239*E239</f>
        <v>0</v>
      </c>
    </row>
    <row r="240" spans="1:14" ht="24">
      <c r="A240" s="10">
        <f t="shared" si="23"/>
        <v>17</v>
      </c>
      <c r="B240" s="223">
        <v>38397</v>
      </c>
      <c r="C240" s="7">
        <v>291.71</v>
      </c>
      <c r="D240" s="7">
        <v>0.253</v>
      </c>
      <c r="E240" s="73">
        <f t="shared" si="21"/>
        <v>0.021859200000000002</v>
      </c>
      <c r="H240" s="107" t="s">
        <v>39</v>
      </c>
      <c r="I240" s="7">
        <v>0</v>
      </c>
      <c r="J240" s="7">
        <v>0</v>
      </c>
      <c r="K240" s="7">
        <v>0</v>
      </c>
      <c r="L240" s="9"/>
      <c r="M240" s="71">
        <f>+AVERAGE(I240:K240)</f>
        <v>0</v>
      </c>
      <c r="N240" s="73">
        <f>M240*E240</f>
        <v>0</v>
      </c>
    </row>
    <row r="241" spans="1:14" ht="24.75" thickBot="1">
      <c r="A241" s="96">
        <f t="shared" si="23"/>
        <v>18</v>
      </c>
      <c r="B241" s="225">
        <v>38409</v>
      </c>
      <c r="C241" s="97">
        <v>291.7</v>
      </c>
      <c r="D241" s="97">
        <v>0.3</v>
      </c>
      <c r="E241" s="98">
        <f t="shared" si="21"/>
        <v>0.025920000000000002</v>
      </c>
      <c r="H241" s="109" t="s">
        <v>40</v>
      </c>
      <c r="I241" s="97">
        <v>0</v>
      </c>
      <c r="J241" s="97">
        <v>0</v>
      </c>
      <c r="K241" s="97">
        <v>0</v>
      </c>
      <c r="L241" s="9"/>
      <c r="M241" s="99">
        <f>+AVERAGE(I241:K241)</f>
        <v>0</v>
      </c>
      <c r="N241" s="98">
        <f>M241*E241</f>
        <v>0</v>
      </c>
    </row>
    <row r="242" spans="1:13" ht="24">
      <c r="A242" s="10">
        <f t="shared" si="23"/>
        <v>19</v>
      </c>
      <c r="B242" s="223">
        <v>38443</v>
      </c>
      <c r="C242" s="7">
        <v>291.65</v>
      </c>
      <c r="D242" s="7">
        <v>0.198</v>
      </c>
      <c r="E242" s="73">
        <f t="shared" si="21"/>
        <v>0.017107200000000003</v>
      </c>
      <c r="F242" s="71">
        <f t="shared" si="22"/>
        <v>26.80666666666667</v>
      </c>
      <c r="G242" s="73">
        <f t="shared" si="24"/>
        <v>0.45858700800000013</v>
      </c>
      <c r="H242" s="107" t="s">
        <v>120</v>
      </c>
      <c r="I242" s="7">
        <v>22.57</v>
      </c>
      <c r="J242" s="7">
        <v>32.04</v>
      </c>
      <c r="K242" s="7">
        <v>25.81</v>
      </c>
      <c r="L242" s="9"/>
      <c r="M242" s="9"/>
    </row>
    <row r="243" spans="1:13" ht="24">
      <c r="A243" s="10">
        <f t="shared" si="23"/>
        <v>20</v>
      </c>
      <c r="B243" s="223">
        <v>38460</v>
      </c>
      <c r="C243" s="7">
        <v>291.65</v>
      </c>
      <c r="D243" s="7">
        <v>0.764</v>
      </c>
      <c r="E243" s="73">
        <f t="shared" si="21"/>
        <v>0.0660096</v>
      </c>
      <c r="F243" s="71">
        <f t="shared" si="22"/>
        <v>30.61</v>
      </c>
      <c r="G243" s="73">
        <f t="shared" si="24"/>
        <v>2.020553856</v>
      </c>
      <c r="H243" s="107" t="s">
        <v>82</v>
      </c>
      <c r="I243" s="7">
        <v>35.38</v>
      </c>
      <c r="J243" s="7">
        <v>23.59</v>
      </c>
      <c r="K243" s="7">
        <v>32.86</v>
      </c>
      <c r="L243" s="9"/>
      <c r="M243" s="9"/>
    </row>
    <row r="244" spans="1:13" ht="24">
      <c r="A244" s="10">
        <f t="shared" si="23"/>
        <v>21</v>
      </c>
      <c r="B244" s="223">
        <v>38468</v>
      </c>
      <c r="C244" s="7">
        <v>291.62</v>
      </c>
      <c r="D244" s="7">
        <v>0.514</v>
      </c>
      <c r="E244" s="73">
        <f t="shared" si="21"/>
        <v>0.0444096</v>
      </c>
      <c r="F244" s="71">
        <f t="shared" si="22"/>
        <v>27.570000000000004</v>
      </c>
      <c r="G244" s="73">
        <f t="shared" si="24"/>
        <v>1.224372672</v>
      </c>
      <c r="H244" s="107" t="s">
        <v>121</v>
      </c>
      <c r="I244" s="7">
        <v>26.59</v>
      </c>
      <c r="J244" s="7">
        <v>23.47</v>
      </c>
      <c r="K244" s="7">
        <v>32.65</v>
      </c>
      <c r="L244" s="9"/>
      <c r="M244" s="9"/>
    </row>
    <row r="245" spans="1:13" ht="24">
      <c r="A245" s="10">
        <f t="shared" si="23"/>
        <v>22</v>
      </c>
      <c r="B245" s="223">
        <v>38474</v>
      </c>
      <c r="C245" s="7">
        <v>291.89</v>
      </c>
      <c r="D245" s="7">
        <v>0.401</v>
      </c>
      <c r="E245" s="73">
        <f t="shared" si="21"/>
        <v>0.0346464</v>
      </c>
      <c r="F245" s="71">
        <f t="shared" si="22"/>
        <v>18.056666666666665</v>
      </c>
      <c r="G245" s="73">
        <f t="shared" si="24"/>
        <v>0.625598496</v>
      </c>
      <c r="H245" s="107" t="s">
        <v>26</v>
      </c>
      <c r="I245" s="7">
        <v>23.65</v>
      </c>
      <c r="J245" s="7">
        <v>16.2</v>
      </c>
      <c r="K245" s="7">
        <v>14.32</v>
      </c>
      <c r="L245" s="9"/>
      <c r="M245" s="9"/>
    </row>
    <row r="246" spans="1:13" ht="24">
      <c r="A246" s="10">
        <f t="shared" si="23"/>
        <v>23</v>
      </c>
      <c r="B246" s="223">
        <v>38489</v>
      </c>
      <c r="C246" s="7">
        <v>291.47</v>
      </c>
      <c r="D246" s="7">
        <v>1.328</v>
      </c>
      <c r="E246" s="73">
        <f t="shared" si="21"/>
        <v>0.11473920000000001</v>
      </c>
      <c r="F246" s="71">
        <f t="shared" si="22"/>
        <v>28.886666666666667</v>
      </c>
      <c r="G246" s="73">
        <f t="shared" si="24"/>
        <v>3.3144330240000004</v>
      </c>
      <c r="H246" s="107" t="s">
        <v>27</v>
      </c>
      <c r="I246" s="7">
        <v>8.94</v>
      </c>
      <c r="J246" s="7">
        <v>42.63</v>
      </c>
      <c r="K246" s="7">
        <v>35.09</v>
      </c>
      <c r="L246" s="9"/>
      <c r="M246" s="9"/>
    </row>
    <row r="247" spans="1:13" ht="24">
      <c r="A247" s="10">
        <f t="shared" si="23"/>
        <v>24</v>
      </c>
      <c r="B247" s="223">
        <v>38497</v>
      </c>
      <c r="C247" s="7">
        <v>291.58</v>
      </c>
      <c r="D247" s="7">
        <v>21.155</v>
      </c>
      <c r="E247" s="73">
        <f t="shared" si="21"/>
        <v>1.8277920000000003</v>
      </c>
      <c r="F247" s="71">
        <f t="shared" si="22"/>
        <v>36.42666666666667</v>
      </c>
      <c r="G247" s="73">
        <f t="shared" si="24"/>
        <v>66.58036992000001</v>
      </c>
      <c r="H247" s="107" t="s">
        <v>122</v>
      </c>
      <c r="I247" s="7">
        <v>34.79</v>
      </c>
      <c r="J247" s="7">
        <v>37.38</v>
      </c>
      <c r="K247" s="7">
        <v>37.11</v>
      </c>
      <c r="L247" s="9"/>
      <c r="M247" s="9"/>
    </row>
    <row r="248" spans="1:13" ht="24">
      <c r="A248" s="10">
        <f t="shared" si="23"/>
        <v>25</v>
      </c>
      <c r="B248" s="223">
        <v>38510</v>
      </c>
      <c r="C248" s="7">
        <v>292.55</v>
      </c>
      <c r="D248" s="7">
        <v>24.125</v>
      </c>
      <c r="E248" s="73">
        <f t="shared" si="21"/>
        <v>2.0844</v>
      </c>
      <c r="F248" s="71">
        <f t="shared" si="22"/>
        <v>743.7000000000002</v>
      </c>
      <c r="G248" s="73">
        <f t="shared" si="24"/>
        <v>1550.1682800000003</v>
      </c>
      <c r="H248" s="107" t="s">
        <v>29</v>
      </c>
      <c r="I248" s="7">
        <v>736.1</v>
      </c>
      <c r="J248" s="7">
        <v>760.2</v>
      </c>
      <c r="K248" s="7">
        <v>734.8</v>
      </c>
      <c r="L248" s="9"/>
      <c r="M248" s="9"/>
    </row>
    <row r="249" spans="1:13" ht="24">
      <c r="A249" s="10">
        <f t="shared" si="23"/>
        <v>26</v>
      </c>
      <c r="B249" s="223">
        <v>38517</v>
      </c>
      <c r="C249" s="7">
        <v>291.71</v>
      </c>
      <c r="D249" s="7">
        <v>3.171</v>
      </c>
      <c r="E249" s="73">
        <f t="shared" si="21"/>
        <v>0.2739744</v>
      </c>
      <c r="F249" s="71">
        <f t="shared" si="22"/>
        <v>222.46666666666667</v>
      </c>
      <c r="G249" s="73">
        <f t="shared" si="24"/>
        <v>60.950171520000005</v>
      </c>
      <c r="H249" s="107" t="s">
        <v>30</v>
      </c>
      <c r="I249" s="7">
        <v>238.5</v>
      </c>
      <c r="J249" s="7">
        <v>223.8</v>
      </c>
      <c r="K249" s="7">
        <v>205.1</v>
      </c>
      <c r="L249" s="9"/>
      <c r="M249" s="9"/>
    </row>
    <row r="250" spans="1:13" ht="24">
      <c r="A250" s="10">
        <f t="shared" si="23"/>
        <v>27</v>
      </c>
      <c r="B250" s="223">
        <v>38524</v>
      </c>
      <c r="C250" s="7">
        <v>291.72</v>
      </c>
      <c r="D250" s="7">
        <v>4.229</v>
      </c>
      <c r="E250" s="73">
        <f t="shared" si="21"/>
        <v>0.36538560000000003</v>
      </c>
      <c r="F250" s="71">
        <f t="shared" si="22"/>
        <v>213.70000000000002</v>
      </c>
      <c r="G250" s="73">
        <f t="shared" si="24"/>
        <v>78.08290272</v>
      </c>
      <c r="H250" s="107" t="s">
        <v>123</v>
      </c>
      <c r="I250" s="7">
        <v>198.5</v>
      </c>
      <c r="J250" s="7">
        <v>226.3</v>
      </c>
      <c r="K250" s="7">
        <v>216.3</v>
      </c>
      <c r="L250" s="9"/>
      <c r="M250" s="9"/>
    </row>
    <row r="251" spans="1:13" ht="24">
      <c r="A251" s="10">
        <f t="shared" si="23"/>
        <v>28</v>
      </c>
      <c r="B251" s="223">
        <v>38548</v>
      </c>
      <c r="C251" s="7">
        <v>292.5</v>
      </c>
      <c r="D251" s="7">
        <v>25.54</v>
      </c>
      <c r="E251" s="73">
        <f t="shared" si="21"/>
        <v>2.206656</v>
      </c>
      <c r="F251" s="71">
        <f t="shared" si="22"/>
        <v>441.73333333333335</v>
      </c>
      <c r="G251" s="73">
        <f t="shared" si="24"/>
        <v>974.7535104000001</v>
      </c>
      <c r="H251" s="107" t="s">
        <v>32</v>
      </c>
      <c r="I251" s="7">
        <v>449</v>
      </c>
      <c r="J251" s="7">
        <v>440.6</v>
      </c>
      <c r="K251" s="7">
        <v>435.6</v>
      </c>
      <c r="L251" s="9"/>
      <c r="M251" s="9"/>
    </row>
    <row r="252" spans="1:13" ht="24">
      <c r="A252" s="10">
        <f t="shared" si="23"/>
        <v>29</v>
      </c>
      <c r="B252" s="223">
        <v>38555</v>
      </c>
      <c r="C252" s="7">
        <v>292.21</v>
      </c>
      <c r="D252" s="7">
        <v>13.968</v>
      </c>
      <c r="E252" s="73">
        <f t="shared" si="21"/>
        <v>1.2068352</v>
      </c>
      <c r="F252" s="71">
        <f t="shared" si="22"/>
        <v>397.9666666666667</v>
      </c>
      <c r="G252" s="73">
        <f t="shared" si="24"/>
        <v>480.28018176000006</v>
      </c>
      <c r="H252" s="107" t="s">
        <v>33</v>
      </c>
      <c r="I252" s="7">
        <v>423.8</v>
      </c>
      <c r="J252" s="7">
        <v>392</v>
      </c>
      <c r="K252" s="7">
        <v>378.1</v>
      </c>
      <c r="L252" s="9"/>
      <c r="M252" s="9"/>
    </row>
    <row r="253" spans="1:13" ht="24">
      <c r="A253" s="10">
        <f t="shared" si="23"/>
        <v>30</v>
      </c>
      <c r="B253" s="223">
        <v>38559</v>
      </c>
      <c r="C253" s="7">
        <v>292.26</v>
      </c>
      <c r="D253" s="7">
        <v>19.024</v>
      </c>
      <c r="E253" s="73">
        <f t="shared" si="21"/>
        <v>1.6436736</v>
      </c>
      <c r="F253" s="71">
        <f t="shared" si="22"/>
        <v>320.2</v>
      </c>
      <c r="G253" s="73">
        <f t="shared" si="24"/>
        <v>526.30428672</v>
      </c>
      <c r="H253" s="107" t="s">
        <v>124</v>
      </c>
      <c r="I253" s="7">
        <v>369.5</v>
      </c>
      <c r="J253" s="7">
        <v>305.2</v>
      </c>
      <c r="K253" s="7">
        <v>285.9</v>
      </c>
      <c r="L253" s="9"/>
      <c r="M253" s="9"/>
    </row>
    <row r="254" spans="1:13" ht="24">
      <c r="A254" s="10">
        <f t="shared" si="23"/>
        <v>31</v>
      </c>
      <c r="B254" s="223">
        <v>38577</v>
      </c>
      <c r="C254" s="7">
        <v>293.23</v>
      </c>
      <c r="D254" s="7">
        <v>59.686</v>
      </c>
      <c r="E254" s="73">
        <f t="shared" si="21"/>
        <v>5.1568704</v>
      </c>
      <c r="F254" s="71">
        <f t="shared" si="22"/>
        <v>462.59999999999997</v>
      </c>
      <c r="G254" s="73">
        <f t="shared" si="24"/>
        <v>2385.5682470399997</v>
      </c>
      <c r="H254" s="107" t="s">
        <v>35</v>
      </c>
      <c r="I254" s="7">
        <v>442.6</v>
      </c>
      <c r="J254" s="7">
        <v>536.3</v>
      </c>
      <c r="K254" s="7">
        <v>408.9</v>
      </c>
      <c r="L254" s="9"/>
      <c r="M254" s="9"/>
    </row>
    <row r="255" spans="1:13" ht="24">
      <c r="A255" s="10">
        <f t="shared" si="23"/>
        <v>32</v>
      </c>
      <c r="B255" s="223">
        <v>38577</v>
      </c>
      <c r="C255" s="7">
        <v>293.48</v>
      </c>
      <c r="D255" s="7">
        <v>76.613</v>
      </c>
      <c r="E255" s="73">
        <f t="shared" si="21"/>
        <v>6.6193632000000004</v>
      </c>
      <c r="F255" s="71">
        <f t="shared" si="22"/>
        <v>446.3333333333333</v>
      </c>
      <c r="G255" s="73">
        <f t="shared" si="24"/>
        <v>2954.4424416</v>
      </c>
      <c r="H255" s="107" t="s">
        <v>36</v>
      </c>
      <c r="I255" s="7">
        <v>409.5</v>
      </c>
      <c r="J255" s="7">
        <v>424.5</v>
      </c>
      <c r="K255" s="7">
        <v>505</v>
      </c>
      <c r="L255" s="9"/>
      <c r="M255" s="9"/>
    </row>
    <row r="256" spans="1:13" ht="24">
      <c r="A256" s="10">
        <f t="shared" si="23"/>
        <v>33</v>
      </c>
      <c r="B256" s="223">
        <v>38587</v>
      </c>
      <c r="C256" s="7">
        <v>291.84</v>
      </c>
      <c r="D256" s="7">
        <v>4.795</v>
      </c>
      <c r="E256" s="73">
        <f aca="true" t="shared" si="25" ref="E256:E319">D256*0.0864</f>
        <v>0.414288</v>
      </c>
      <c r="F256" s="71">
        <f t="shared" si="22"/>
        <v>82.95666666666666</v>
      </c>
      <c r="G256" s="73">
        <f t="shared" si="24"/>
        <v>34.36795152</v>
      </c>
      <c r="H256" s="107" t="s">
        <v>125</v>
      </c>
      <c r="I256" s="7">
        <v>81.79</v>
      </c>
      <c r="J256" s="7">
        <v>93.29</v>
      </c>
      <c r="K256" s="7">
        <v>73.79</v>
      </c>
      <c r="L256" s="9"/>
      <c r="M256" s="9"/>
    </row>
    <row r="257" spans="1:14" ht="24">
      <c r="A257" s="10">
        <f t="shared" si="23"/>
        <v>34</v>
      </c>
      <c r="B257" s="223">
        <v>38615</v>
      </c>
      <c r="C257" s="7">
        <v>293.43</v>
      </c>
      <c r="D257" s="7">
        <v>84.368</v>
      </c>
      <c r="E257" s="73">
        <f t="shared" si="25"/>
        <v>7.2893951999999995</v>
      </c>
      <c r="H257" s="107" t="s">
        <v>126</v>
      </c>
      <c r="I257" s="7">
        <v>0</v>
      </c>
      <c r="J257" s="7">
        <v>0</v>
      </c>
      <c r="K257" s="7">
        <v>0</v>
      </c>
      <c r="L257" s="9"/>
      <c r="M257" s="71">
        <f aca="true" t="shared" si="26" ref="M257:M262">+AVERAGE(I257:K257)</f>
        <v>0</v>
      </c>
      <c r="N257" s="73">
        <f aca="true" t="shared" si="27" ref="N257:N262">M257*E257</f>
        <v>0</v>
      </c>
    </row>
    <row r="258" spans="1:14" ht="24">
      <c r="A258" s="10">
        <f t="shared" si="23"/>
        <v>35</v>
      </c>
      <c r="B258" s="223">
        <v>38619</v>
      </c>
      <c r="C258" s="7">
        <v>293.95</v>
      </c>
      <c r="D258" s="7">
        <v>137.552</v>
      </c>
      <c r="E258" s="73">
        <f t="shared" si="25"/>
        <v>11.8844928</v>
      </c>
      <c r="H258" s="107" t="s">
        <v>127</v>
      </c>
      <c r="I258" s="7">
        <v>0</v>
      </c>
      <c r="J258" s="7">
        <v>0</v>
      </c>
      <c r="K258" s="7">
        <v>0</v>
      </c>
      <c r="L258" s="9"/>
      <c r="M258" s="71">
        <f t="shared" si="26"/>
        <v>0</v>
      </c>
      <c r="N258" s="73">
        <f t="shared" si="27"/>
        <v>0</v>
      </c>
    </row>
    <row r="259" spans="1:14" ht="24">
      <c r="A259" s="10">
        <f t="shared" si="23"/>
        <v>36</v>
      </c>
      <c r="B259" s="223">
        <v>38623</v>
      </c>
      <c r="C259" s="7">
        <v>295.54</v>
      </c>
      <c r="D259" s="7">
        <v>548.678</v>
      </c>
      <c r="E259" s="73">
        <f t="shared" si="25"/>
        <v>47.405779200000005</v>
      </c>
      <c r="H259" s="107" t="s">
        <v>128</v>
      </c>
      <c r="I259" s="7">
        <v>0</v>
      </c>
      <c r="J259" s="7">
        <v>0</v>
      </c>
      <c r="K259" s="7">
        <v>0</v>
      </c>
      <c r="L259" s="9"/>
      <c r="M259" s="71">
        <f t="shared" si="26"/>
        <v>0</v>
      </c>
      <c r="N259" s="73">
        <f t="shared" si="27"/>
        <v>0</v>
      </c>
    </row>
    <row r="260" spans="1:14" ht="24">
      <c r="A260" s="10">
        <f t="shared" si="23"/>
        <v>37</v>
      </c>
      <c r="B260" s="223">
        <v>38636</v>
      </c>
      <c r="C260" s="7">
        <v>292.32</v>
      </c>
      <c r="D260" s="7">
        <v>15.726</v>
      </c>
      <c r="E260" s="73">
        <f t="shared" si="25"/>
        <v>1.3587264000000001</v>
      </c>
      <c r="H260" s="107" t="s">
        <v>129</v>
      </c>
      <c r="I260" s="7">
        <v>0</v>
      </c>
      <c r="J260" s="7">
        <v>0</v>
      </c>
      <c r="K260" s="7">
        <v>0</v>
      </c>
      <c r="L260" s="9"/>
      <c r="M260" s="71">
        <f t="shared" si="26"/>
        <v>0</v>
      </c>
      <c r="N260" s="73">
        <f t="shared" si="27"/>
        <v>0</v>
      </c>
    </row>
    <row r="261" spans="1:14" ht="24">
      <c r="A261" s="10">
        <f t="shared" si="23"/>
        <v>38</v>
      </c>
      <c r="B261" s="223">
        <v>38644</v>
      </c>
      <c r="C261" s="7">
        <v>292.2</v>
      </c>
      <c r="D261" s="7">
        <v>10.853</v>
      </c>
      <c r="E261" s="73">
        <f t="shared" si="25"/>
        <v>0.9376992000000001</v>
      </c>
      <c r="H261" s="107" t="s">
        <v>130</v>
      </c>
      <c r="I261" s="7">
        <v>0</v>
      </c>
      <c r="J261" s="7">
        <v>0</v>
      </c>
      <c r="K261" s="7">
        <v>0</v>
      </c>
      <c r="L261" s="9"/>
      <c r="M261" s="71">
        <f t="shared" si="26"/>
        <v>0</v>
      </c>
      <c r="N261" s="73">
        <f t="shared" si="27"/>
        <v>0</v>
      </c>
    </row>
    <row r="262" spans="1:14" ht="24.75" thickBot="1">
      <c r="A262" s="96">
        <f t="shared" si="23"/>
        <v>39</v>
      </c>
      <c r="B262" s="225">
        <v>38653</v>
      </c>
      <c r="C262" s="97">
        <v>292.1</v>
      </c>
      <c r="D262" s="97">
        <v>8.292</v>
      </c>
      <c r="E262" s="98">
        <f t="shared" si="25"/>
        <v>0.7164288</v>
      </c>
      <c r="H262" s="109" t="s">
        <v>117</v>
      </c>
      <c r="I262" s="97">
        <v>0</v>
      </c>
      <c r="J262" s="97">
        <v>0</v>
      </c>
      <c r="K262" s="97">
        <v>0</v>
      </c>
      <c r="L262" s="9"/>
      <c r="M262" s="99">
        <f t="shared" si="26"/>
        <v>0</v>
      </c>
      <c r="N262" s="98">
        <f t="shared" si="27"/>
        <v>0</v>
      </c>
    </row>
    <row r="263" spans="1:13" ht="24">
      <c r="A263" s="10">
        <v>1</v>
      </c>
      <c r="B263" s="223">
        <v>38852</v>
      </c>
      <c r="C263" s="7">
        <v>292.17</v>
      </c>
      <c r="D263" s="7">
        <v>9.515</v>
      </c>
      <c r="E263" s="73">
        <v>0.822</v>
      </c>
      <c r="F263" s="71">
        <f aca="true" t="shared" si="28" ref="F263:F274">+AVERAGE(I263:K263)</f>
        <v>612.1</v>
      </c>
      <c r="G263" s="73">
        <f aca="true" t="shared" si="29" ref="G263:G274">F263*E263</f>
        <v>503.14619999999996</v>
      </c>
      <c r="H263" s="107" t="s">
        <v>131</v>
      </c>
      <c r="I263" s="7">
        <v>571.4</v>
      </c>
      <c r="J263" s="7">
        <v>655.5</v>
      </c>
      <c r="K263" s="7">
        <v>609.4</v>
      </c>
      <c r="L263" s="9"/>
      <c r="M263" s="9"/>
    </row>
    <row r="264" spans="1:13" ht="24">
      <c r="A264" s="10">
        <v>2</v>
      </c>
      <c r="B264" s="223">
        <v>38889</v>
      </c>
      <c r="C264" s="7">
        <v>292.17</v>
      </c>
      <c r="D264" s="7">
        <v>11.748</v>
      </c>
      <c r="E264" s="73">
        <v>1.015</v>
      </c>
      <c r="F264" s="71">
        <f t="shared" si="28"/>
        <v>232.76666666666665</v>
      </c>
      <c r="G264" s="73">
        <f t="shared" si="29"/>
        <v>236.25816666666663</v>
      </c>
      <c r="H264" s="107" t="s">
        <v>121</v>
      </c>
      <c r="I264" s="7">
        <v>282.2</v>
      </c>
      <c r="J264" s="7">
        <v>33.1</v>
      </c>
      <c r="K264" s="7">
        <v>383</v>
      </c>
      <c r="L264" s="9"/>
      <c r="M264" s="9"/>
    </row>
    <row r="265" spans="1:13" ht="24">
      <c r="A265" s="10">
        <v>3</v>
      </c>
      <c r="B265" s="223">
        <v>38899</v>
      </c>
      <c r="C265" s="7">
        <v>291.76</v>
      </c>
      <c r="D265" s="7">
        <v>2.357</v>
      </c>
      <c r="E265" s="73">
        <v>0.204</v>
      </c>
      <c r="F265" s="71">
        <f t="shared" si="28"/>
        <v>76.68666666666667</v>
      </c>
      <c r="G265" s="73">
        <f t="shared" si="29"/>
        <v>15.644079999999999</v>
      </c>
      <c r="H265" s="107" t="s">
        <v>132</v>
      </c>
      <c r="I265" s="7">
        <v>80.66</v>
      </c>
      <c r="J265" s="7">
        <v>67.14</v>
      </c>
      <c r="K265" s="7">
        <v>82.26</v>
      </c>
      <c r="L265" s="9"/>
      <c r="M265" s="9"/>
    </row>
    <row r="266" spans="1:13" ht="24">
      <c r="A266" s="10">
        <v>4</v>
      </c>
      <c r="B266" s="223">
        <v>38910</v>
      </c>
      <c r="C266" s="7">
        <v>291.87</v>
      </c>
      <c r="D266" s="7">
        <v>4.15</v>
      </c>
      <c r="E266" s="73">
        <v>0.359</v>
      </c>
      <c r="F266" s="71">
        <f t="shared" si="28"/>
        <v>75.06</v>
      </c>
      <c r="G266" s="73">
        <f t="shared" si="29"/>
        <v>26.94654</v>
      </c>
      <c r="H266" s="107" t="s">
        <v>133</v>
      </c>
      <c r="I266" s="7">
        <v>83.08</v>
      </c>
      <c r="J266" s="7">
        <v>74.99</v>
      </c>
      <c r="K266" s="7">
        <v>67.11</v>
      </c>
      <c r="L266" s="9"/>
      <c r="M266" s="9"/>
    </row>
    <row r="267" spans="1:13" ht="24">
      <c r="A267" s="10">
        <v>5</v>
      </c>
      <c r="B267" s="223">
        <v>38922</v>
      </c>
      <c r="C267" s="7">
        <v>291.88</v>
      </c>
      <c r="D267" s="7">
        <v>4.314</v>
      </c>
      <c r="E267" s="73">
        <v>0.373</v>
      </c>
      <c r="F267" s="71">
        <f t="shared" si="28"/>
        <v>223.9333333333333</v>
      </c>
      <c r="G267" s="73">
        <f t="shared" si="29"/>
        <v>83.52713333333332</v>
      </c>
      <c r="H267" s="107" t="s">
        <v>122</v>
      </c>
      <c r="I267" s="7">
        <v>300.2</v>
      </c>
      <c r="J267" s="7">
        <v>181.7</v>
      </c>
      <c r="K267" s="7">
        <v>189.9</v>
      </c>
      <c r="L267" s="9"/>
      <c r="M267" s="9"/>
    </row>
    <row r="268" spans="1:14" ht="24">
      <c r="A268" s="10">
        <v>6</v>
      </c>
      <c r="B268" s="223">
        <v>38930</v>
      </c>
      <c r="C268" s="7">
        <v>293.075</v>
      </c>
      <c r="D268" s="7">
        <v>59.259</v>
      </c>
      <c r="E268" s="73">
        <v>5.12</v>
      </c>
      <c r="H268" s="107" t="s">
        <v>134</v>
      </c>
      <c r="I268" s="7">
        <v>0</v>
      </c>
      <c r="J268" s="7">
        <v>0</v>
      </c>
      <c r="K268" s="7">
        <v>0</v>
      </c>
      <c r="L268" s="9"/>
      <c r="M268" s="71">
        <f>+AVERAGE(I268:K268)</f>
        <v>0</v>
      </c>
      <c r="N268" s="73">
        <f>M268*E268</f>
        <v>0</v>
      </c>
    </row>
    <row r="269" spans="1:14" ht="24">
      <c r="A269" s="10">
        <v>7</v>
      </c>
      <c r="B269" s="223">
        <v>38942</v>
      </c>
      <c r="C269" s="7">
        <v>292.36</v>
      </c>
      <c r="D269" s="7">
        <v>23.036</v>
      </c>
      <c r="E269" s="73">
        <v>1.99</v>
      </c>
      <c r="H269" s="107" t="s">
        <v>135</v>
      </c>
      <c r="I269" s="7">
        <v>0</v>
      </c>
      <c r="J269" s="7">
        <v>0</v>
      </c>
      <c r="K269" s="7">
        <v>0</v>
      </c>
      <c r="L269" s="9"/>
      <c r="M269" s="71">
        <f>+AVERAGE(I269:K269)</f>
        <v>0</v>
      </c>
      <c r="N269" s="73">
        <f>M269*E269</f>
        <v>0</v>
      </c>
    </row>
    <row r="270" spans="1:14" ht="24.75" thickBot="1">
      <c r="A270" s="96">
        <v>8</v>
      </c>
      <c r="B270" s="225">
        <v>38956</v>
      </c>
      <c r="C270" s="97">
        <v>292.485</v>
      </c>
      <c r="D270" s="97">
        <v>26.44</v>
      </c>
      <c r="E270" s="98">
        <v>2.284</v>
      </c>
      <c r="H270" s="109" t="s">
        <v>123</v>
      </c>
      <c r="I270" s="97">
        <v>0</v>
      </c>
      <c r="J270" s="97">
        <v>0</v>
      </c>
      <c r="K270" s="97">
        <v>0</v>
      </c>
      <c r="L270" s="9"/>
      <c r="M270" s="99">
        <f>+AVERAGE(I270:K270)</f>
        <v>0</v>
      </c>
      <c r="N270" s="98">
        <f>M270*E270</f>
        <v>0</v>
      </c>
    </row>
    <row r="271" spans="1:13" ht="24">
      <c r="A271" s="10">
        <v>1</v>
      </c>
      <c r="B271" s="223">
        <v>39191</v>
      </c>
      <c r="C271" s="7">
        <v>291.92</v>
      </c>
      <c r="D271" s="7">
        <v>0.66</v>
      </c>
      <c r="E271" s="73">
        <v>0.057</v>
      </c>
      <c r="F271" s="71">
        <f t="shared" si="28"/>
        <v>20.195666666666668</v>
      </c>
      <c r="G271" s="73">
        <f t="shared" si="29"/>
        <v>1.151153</v>
      </c>
      <c r="H271" s="119" t="s">
        <v>81</v>
      </c>
      <c r="I271" s="7">
        <v>25.465</v>
      </c>
      <c r="J271" s="7">
        <v>25.857</v>
      </c>
      <c r="K271" s="7">
        <v>9.265</v>
      </c>
      <c r="L271" s="9"/>
      <c r="M271" s="9"/>
    </row>
    <row r="272" spans="1:13" ht="24">
      <c r="A272" s="10">
        <v>2</v>
      </c>
      <c r="B272" s="223">
        <v>39205</v>
      </c>
      <c r="C272" s="7">
        <v>291.94</v>
      </c>
      <c r="D272" s="7">
        <v>0.584</v>
      </c>
      <c r="E272" s="73">
        <v>0.05</v>
      </c>
      <c r="F272" s="71">
        <f t="shared" si="28"/>
        <v>85.419</v>
      </c>
      <c r="G272" s="73">
        <f t="shared" si="29"/>
        <v>4.27095</v>
      </c>
      <c r="H272" s="119" t="s">
        <v>82</v>
      </c>
      <c r="I272" s="7">
        <v>51.262</v>
      </c>
      <c r="J272" s="7">
        <v>92.01</v>
      </c>
      <c r="K272" s="7">
        <v>112.985</v>
      </c>
      <c r="L272" s="9"/>
      <c r="M272" s="9"/>
    </row>
    <row r="273" spans="1:13" ht="24">
      <c r="A273" s="10">
        <v>3</v>
      </c>
      <c r="B273" s="223">
        <v>39216</v>
      </c>
      <c r="C273" s="7">
        <v>292.48</v>
      </c>
      <c r="D273" s="7">
        <v>19.068</v>
      </c>
      <c r="E273" s="73">
        <v>1.647</v>
      </c>
      <c r="F273" s="71">
        <f t="shared" si="28"/>
        <v>375.2936666666667</v>
      </c>
      <c r="G273" s="73">
        <f t="shared" si="29"/>
        <v>618.1086690000001</v>
      </c>
      <c r="H273" s="119" t="s">
        <v>53</v>
      </c>
      <c r="I273" s="7">
        <v>318.993</v>
      </c>
      <c r="J273" s="7">
        <v>422.648</v>
      </c>
      <c r="K273" s="7">
        <v>384.24</v>
      </c>
      <c r="L273" s="9"/>
      <c r="M273" s="9"/>
    </row>
    <row r="274" spans="1:13" ht="24">
      <c r="A274" s="10">
        <v>4</v>
      </c>
      <c r="B274" s="223">
        <v>39225</v>
      </c>
      <c r="C274" s="7">
        <v>291.95</v>
      </c>
      <c r="D274" s="7">
        <v>4.558</v>
      </c>
      <c r="E274" s="73">
        <v>0.394</v>
      </c>
      <c r="F274" s="71">
        <f t="shared" si="28"/>
        <v>190.886</v>
      </c>
      <c r="G274" s="73">
        <f t="shared" si="29"/>
        <v>75.209084</v>
      </c>
      <c r="H274" s="119" t="s">
        <v>54</v>
      </c>
      <c r="I274" s="7">
        <v>120.499</v>
      </c>
      <c r="J274" s="7">
        <v>341.223</v>
      </c>
      <c r="K274" s="7">
        <v>110.936</v>
      </c>
      <c r="L274" s="9"/>
      <c r="M274" s="9"/>
    </row>
    <row r="275" spans="1:13" ht="24">
      <c r="A275" s="10">
        <f aca="true" t="shared" si="30" ref="A275:A314">+A274+1</f>
        <v>5</v>
      </c>
      <c r="B275" s="223">
        <v>39237</v>
      </c>
      <c r="C275" s="7">
        <v>291.92</v>
      </c>
      <c r="D275" s="7">
        <v>4.744</v>
      </c>
      <c r="E275" s="73">
        <f t="shared" si="25"/>
        <v>0.4098816</v>
      </c>
      <c r="F275" s="71">
        <f aca="true" t="shared" si="31" ref="F275:F328">+AVERAGE(I275:K275)</f>
        <v>102.04333333333334</v>
      </c>
      <c r="G275" s="73">
        <f t="shared" si="24"/>
        <v>41.825684736</v>
      </c>
      <c r="H275" s="107" t="s">
        <v>26</v>
      </c>
      <c r="I275" s="7">
        <v>108.303</v>
      </c>
      <c r="J275" s="7">
        <v>98.544</v>
      </c>
      <c r="K275" s="7">
        <v>99.283</v>
      </c>
      <c r="L275" s="9"/>
      <c r="M275" s="9"/>
    </row>
    <row r="276" spans="1:13" ht="24">
      <c r="A276" s="10">
        <f t="shared" si="30"/>
        <v>6</v>
      </c>
      <c r="B276" s="223">
        <v>39247</v>
      </c>
      <c r="C276" s="7">
        <v>291.83</v>
      </c>
      <c r="D276" s="7">
        <v>2.962</v>
      </c>
      <c r="E276" s="73">
        <f t="shared" si="25"/>
        <v>0.25591680000000006</v>
      </c>
      <c r="F276" s="71">
        <f t="shared" si="31"/>
        <v>124.30899999999998</v>
      </c>
      <c r="G276" s="73">
        <f t="shared" si="24"/>
        <v>31.812761491200003</v>
      </c>
      <c r="H276" s="107" t="s">
        <v>136</v>
      </c>
      <c r="I276" s="7">
        <v>131.652</v>
      </c>
      <c r="J276" s="7">
        <v>120.948</v>
      </c>
      <c r="K276" s="7">
        <v>120.327</v>
      </c>
      <c r="L276" s="9"/>
      <c r="M276" s="9"/>
    </row>
    <row r="277" spans="1:13" ht="24">
      <c r="A277" s="10">
        <f t="shared" si="30"/>
        <v>7</v>
      </c>
      <c r="B277" s="223">
        <v>39259</v>
      </c>
      <c r="C277" s="7">
        <v>291.68</v>
      </c>
      <c r="D277" s="7">
        <v>0.828</v>
      </c>
      <c r="E277" s="73">
        <f t="shared" si="25"/>
        <v>0.0715392</v>
      </c>
      <c r="F277" s="71">
        <f t="shared" si="31"/>
        <v>62.58733333333333</v>
      </c>
      <c r="G277" s="73">
        <f t="shared" si="24"/>
        <v>4.4774477568</v>
      </c>
      <c r="H277" s="107" t="s">
        <v>50</v>
      </c>
      <c r="I277" s="7">
        <v>67.703</v>
      </c>
      <c r="J277" s="7">
        <v>62.94</v>
      </c>
      <c r="K277" s="7">
        <v>57.119</v>
      </c>
      <c r="L277" s="9"/>
      <c r="M277" s="9"/>
    </row>
    <row r="278" spans="1:13" ht="24">
      <c r="A278" s="10">
        <f t="shared" si="30"/>
        <v>8</v>
      </c>
      <c r="B278" s="223">
        <v>39266</v>
      </c>
      <c r="C278" s="7">
        <v>291.73</v>
      </c>
      <c r="D278" s="7">
        <v>2.011</v>
      </c>
      <c r="E278" s="73">
        <f t="shared" si="25"/>
        <v>0.17375040000000003</v>
      </c>
      <c r="F278" s="71">
        <f t="shared" si="31"/>
        <v>107.45333333333333</v>
      </c>
      <c r="G278" s="73">
        <f t="shared" si="24"/>
        <v>18.670059648000002</v>
      </c>
      <c r="H278" s="107" t="s">
        <v>51</v>
      </c>
      <c r="I278" s="7">
        <v>97.851</v>
      </c>
      <c r="J278" s="7">
        <v>123.895</v>
      </c>
      <c r="K278" s="7">
        <v>100.614</v>
      </c>
      <c r="L278" s="9"/>
      <c r="M278" s="9"/>
    </row>
    <row r="279" spans="1:13" ht="24">
      <c r="A279" s="10">
        <f t="shared" si="30"/>
        <v>9</v>
      </c>
      <c r="B279" s="223">
        <v>39279</v>
      </c>
      <c r="C279" s="7">
        <v>291.69</v>
      </c>
      <c r="D279" s="7">
        <v>1.325</v>
      </c>
      <c r="E279" s="73">
        <f t="shared" si="25"/>
        <v>0.11448</v>
      </c>
      <c r="F279" s="71">
        <f t="shared" si="31"/>
        <v>64.40833333333335</v>
      </c>
      <c r="G279" s="73">
        <f t="shared" si="24"/>
        <v>7.373466000000001</v>
      </c>
      <c r="H279" s="107" t="s">
        <v>29</v>
      </c>
      <c r="I279" s="7">
        <v>58.232</v>
      </c>
      <c r="J279" s="7">
        <v>63.883</v>
      </c>
      <c r="K279" s="7">
        <v>71.11</v>
      </c>
      <c r="L279" s="9"/>
      <c r="M279" s="9"/>
    </row>
    <row r="280" spans="1:13" ht="24">
      <c r="A280" s="10">
        <f t="shared" si="30"/>
        <v>10</v>
      </c>
      <c r="B280" s="223">
        <v>39288</v>
      </c>
      <c r="C280" s="7">
        <v>291.8</v>
      </c>
      <c r="D280" s="7">
        <v>3.711</v>
      </c>
      <c r="E280" s="73">
        <f t="shared" si="25"/>
        <v>0.3206304</v>
      </c>
      <c r="F280" s="71">
        <f t="shared" si="31"/>
        <v>105.967</v>
      </c>
      <c r="G280" s="73">
        <f t="shared" si="24"/>
        <v>33.976241596799994</v>
      </c>
      <c r="H280" s="107" t="s">
        <v>30</v>
      </c>
      <c r="I280" s="7">
        <v>137.508</v>
      </c>
      <c r="J280" s="7">
        <v>91.101</v>
      </c>
      <c r="K280" s="7">
        <v>89.292</v>
      </c>
      <c r="L280" s="9"/>
      <c r="M280" s="9"/>
    </row>
    <row r="281" spans="1:13" ht="24">
      <c r="A281" s="10">
        <f t="shared" si="30"/>
        <v>11</v>
      </c>
      <c r="B281" s="223">
        <v>39296</v>
      </c>
      <c r="C281" s="7">
        <v>291.8</v>
      </c>
      <c r="D281" s="7">
        <v>3.629</v>
      </c>
      <c r="E281" s="73">
        <f t="shared" si="25"/>
        <v>0.31354560000000004</v>
      </c>
      <c r="F281" s="71">
        <f t="shared" si="31"/>
        <v>96.85066666666667</v>
      </c>
      <c r="G281" s="73">
        <f t="shared" si="24"/>
        <v>30.367100390400005</v>
      </c>
      <c r="H281" s="107" t="s">
        <v>59</v>
      </c>
      <c r="I281" s="7">
        <v>98.388</v>
      </c>
      <c r="J281" s="7">
        <v>98.39</v>
      </c>
      <c r="K281" s="7">
        <v>93.774</v>
      </c>
      <c r="L281" s="9"/>
      <c r="M281" s="9"/>
    </row>
    <row r="282" spans="1:13" ht="24">
      <c r="A282" s="10">
        <f t="shared" si="30"/>
        <v>12</v>
      </c>
      <c r="B282" s="223">
        <v>39309</v>
      </c>
      <c r="C282" s="7">
        <v>291.7</v>
      </c>
      <c r="D282" s="7">
        <v>1.839</v>
      </c>
      <c r="E282" s="73">
        <f t="shared" si="25"/>
        <v>0.1588896</v>
      </c>
      <c r="F282" s="71">
        <f t="shared" si="31"/>
        <v>41.60066666666666</v>
      </c>
      <c r="G282" s="73">
        <f t="shared" si="24"/>
        <v>6.6099132863999985</v>
      </c>
      <c r="H282" s="107" t="s">
        <v>60</v>
      </c>
      <c r="I282" s="7">
        <v>42.131</v>
      </c>
      <c r="J282" s="7">
        <v>40.979</v>
      </c>
      <c r="K282" s="7">
        <v>41.692</v>
      </c>
      <c r="L282" s="9"/>
      <c r="M282" s="9"/>
    </row>
    <row r="283" spans="1:13" ht="24">
      <c r="A283" s="10">
        <f t="shared" si="30"/>
        <v>13</v>
      </c>
      <c r="B283" s="223">
        <v>39317</v>
      </c>
      <c r="C283" s="7">
        <v>291.96</v>
      </c>
      <c r="D283" s="7">
        <v>7.99</v>
      </c>
      <c r="E283" s="73">
        <f t="shared" si="25"/>
        <v>0.6903360000000001</v>
      </c>
      <c r="F283" s="71">
        <f t="shared" si="31"/>
        <v>437.464</v>
      </c>
      <c r="G283" s="73">
        <f t="shared" si="24"/>
        <v>301.99714790400003</v>
      </c>
      <c r="H283" s="107" t="s">
        <v>32</v>
      </c>
      <c r="I283" s="7">
        <v>448.535</v>
      </c>
      <c r="J283" s="7">
        <v>458.06</v>
      </c>
      <c r="K283" s="7">
        <v>405.797</v>
      </c>
      <c r="L283" s="9"/>
      <c r="M283" s="9"/>
    </row>
    <row r="284" spans="1:13" ht="24">
      <c r="A284" s="10">
        <f t="shared" si="30"/>
        <v>14</v>
      </c>
      <c r="B284" s="223">
        <v>39328</v>
      </c>
      <c r="C284" s="7">
        <v>291.93</v>
      </c>
      <c r="D284" s="7">
        <v>5.873</v>
      </c>
      <c r="E284" s="73">
        <f t="shared" si="25"/>
        <v>0.5074272000000001</v>
      </c>
      <c r="F284" s="71">
        <f t="shared" si="31"/>
        <v>52.73433333333333</v>
      </c>
      <c r="G284" s="73">
        <f t="shared" si="24"/>
        <v>26.758835107200003</v>
      </c>
      <c r="H284" s="107" t="s">
        <v>33</v>
      </c>
      <c r="I284" s="7">
        <v>47.3</v>
      </c>
      <c r="J284" s="7">
        <v>48.52</v>
      </c>
      <c r="K284" s="7">
        <v>62.383</v>
      </c>
      <c r="L284" s="9"/>
      <c r="M284" s="9"/>
    </row>
    <row r="285" spans="1:13" ht="24">
      <c r="A285" s="10">
        <f t="shared" si="30"/>
        <v>15</v>
      </c>
      <c r="B285" s="223">
        <v>39342</v>
      </c>
      <c r="C285" s="7">
        <v>291.88</v>
      </c>
      <c r="D285" s="7">
        <v>5.138</v>
      </c>
      <c r="E285" s="73">
        <f t="shared" si="25"/>
        <v>0.4439232</v>
      </c>
      <c r="F285" s="71">
        <f t="shared" si="31"/>
        <v>36.382</v>
      </c>
      <c r="G285" s="73">
        <f t="shared" si="24"/>
        <v>16.1508138624</v>
      </c>
      <c r="H285" s="107" t="s">
        <v>62</v>
      </c>
      <c r="I285" s="7">
        <v>25.686</v>
      </c>
      <c r="J285" s="7">
        <v>37.583</v>
      </c>
      <c r="K285" s="7">
        <v>45.877</v>
      </c>
      <c r="L285" s="9"/>
      <c r="M285" s="9"/>
    </row>
    <row r="286" spans="1:13" ht="24">
      <c r="A286" s="10">
        <f t="shared" si="30"/>
        <v>16</v>
      </c>
      <c r="B286" s="223">
        <v>39349</v>
      </c>
      <c r="C286" s="7">
        <v>291.78</v>
      </c>
      <c r="D286" s="7">
        <v>3.522</v>
      </c>
      <c r="E286" s="73">
        <f t="shared" si="25"/>
        <v>0.3043008</v>
      </c>
      <c r="F286" s="71">
        <f t="shared" si="31"/>
        <v>31.393333333333334</v>
      </c>
      <c r="G286" s="73">
        <f t="shared" si="24"/>
        <v>9.553016448</v>
      </c>
      <c r="H286" s="107" t="s">
        <v>63</v>
      </c>
      <c r="I286" s="7">
        <v>35.398</v>
      </c>
      <c r="J286" s="7">
        <v>26.113</v>
      </c>
      <c r="K286" s="7">
        <v>32.669</v>
      </c>
      <c r="L286" s="9"/>
      <c r="M286" s="9"/>
    </row>
    <row r="287" spans="1:13" ht="24">
      <c r="A287" s="10">
        <f t="shared" si="30"/>
        <v>17</v>
      </c>
      <c r="B287" s="223">
        <v>39357</v>
      </c>
      <c r="C287" s="7">
        <v>291.82</v>
      </c>
      <c r="D287" s="7">
        <v>4.175</v>
      </c>
      <c r="E287" s="73">
        <f t="shared" si="25"/>
        <v>0.36072</v>
      </c>
      <c r="F287" s="71">
        <f t="shared" si="31"/>
        <v>57.10766666666666</v>
      </c>
      <c r="G287" s="73">
        <f t="shared" si="24"/>
        <v>20.599877519999996</v>
      </c>
      <c r="H287" s="107" t="s">
        <v>35</v>
      </c>
      <c r="I287" s="7">
        <v>61.311</v>
      </c>
      <c r="J287" s="7">
        <v>55.521</v>
      </c>
      <c r="K287" s="7">
        <v>54.491</v>
      </c>
      <c r="L287" s="9"/>
      <c r="M287" s="9"/>
    </row>
    <row r="288" spans="1:13" ht="24">
      <c r="A288" s="10">
        <f t="shared" si="30"/>
        <v>18</v>
      </c>
      <c r="B288" s="223">
        <v>39371</v>
      </c>
      <c r="C288" s="7">
        <v>292.05</v>
      </c>
      <c r="D288" s="7">
        <v>10.448</v>
      </c>
      <c r="E288" s="73">
        <f t="shared" si="25"/>
        <v>0.9027072</v>
      </c>
      <c r="F288" s="71">
        <f t="shared" si="31"/>
        <v>217.00699999999998</v>
      </c>
      <c r="G288" s="73">
        <f t="shared" si="24"/>
        <v>195.8937813504</v>
      </c>
      <c r="H288" s="107" t="s">
        <v>36</v>
      </c>
      <c r="I288" s="7">
        <v>241.433</v>
      </c>
      <c r="J288" s="7">
        <v>205.932</v>
      </c>
      <c r="K288" s="7">
        <v>203.656</v>
      </c>
      <c r="L288" s="9"/>
      <c r="M288" s="9"/>
    </row>
    <row r="289" spans="1:13" ht="24.75" thickBot="1">
      <c r="A289" s="96">
        <f t="shared" si="30"/>
        <v>19</v>
      </c>
      <c r="B289" s="225">
        <v>39380</v>
      </c>
      <c r="C289" s="97">
        <v>291.82</v>
      </c>
      <c r="D289" s="97">
        <v>4.184</v>
      </c>
      <c r="E289" s="98">
        <f t="shared" si="25"/>
        <v>0.36149760000000003</v>
      </c>
      <c r="F289" s="99">
        <f t="shared" si="31"/>
        <v>66.98966666666666</v>
      </c>
      <c r="G289" s="98">
        <f t="shared" si="24"/>
        <v>24.216603724800002</v>
      </c>
      <c r="H289" s="109" t="s">
        <v>56</v>
      </c>
      <c r="I289" s="97">
        <v>51.466</v>
      </c>
      <c r="J289" s="97">
        <v>81.859</v>
      </c>
      <c r="K289" s="97">
        <v>67.644</v>
      </c>
      <c r="L289" s="9"/>
      <c r="M289" s="9"/>
    </row>
    <row r="290" spans="1:13" ht="24">
      <c r="A290" s="10">
        <v>1</v>
      </c>
      <c r="B290" s="223">
        <v>39559</v>
      </c>
      <c r="C290" s="7">
        <v>291.94</v>
      </c>
      <c r="D290" s="7">
        <v>0.21</v>
      </c>
      <c r="E290" s="73">
        <f t="shared" si="25"/>
        <v>0.018144</v>
      </c>
      <c r="F290" s="71">
        <f t="shared" si="31"/>
        <v>35.83766666666667</v>
      </c>
      <c r="G290" s="73">
        <f t="shared" si="24"/>
        <v>0.6502386240000001</v>
      </c>
      <c r="H290" s="119" t="s">
        <v>81</v>
      </c>
      <c r="I290" s="7">
        <v>33.107</v>
      </c>
      <c r="J290" s="7">
        <v>41.843</v>
      </c>
      <c r="K290" s="7">
        <v>32.563</v>
      </c>
      <c r="L290" s="9"/>
      <c r="M290" s="9"/>
    </row>
    <row r="291" spans="1:13" ht="24">
      <c r="A291" s="10">
        <f t="shared" si="30"/>
        <v>2</v>
      </c>
      <c r="B291" s="223">
        <v>39574</v>
      </c>
      <c r="C291" s="7">
        <v>291.83</v>
      </c>
      <c r="D291" s="7">
        <v>3.424</v>
      </c>
      <c r="E291" s="73">
        <f t="shared" si="25"/>
        <v>0.29583360000000003</v>
      </c>
      <c r="F291" s="71">
        <f t="shared" si="31"/>
        <v>21.239333333333335</v>
      </c>
      <c r="G291" s="73">
        <f t="shared" si="24"/>
        <v>6.283308441600001</v>
      </c>
      <c r="H291" s="119" t="s">
        <v>82</v>
      </c>
      <c r="I291" s="7">
        <v>23.448</v>
      </c>
      <c r="J291" s="7">
        <v>23.018</v>
      </c>
      <c r="K291" s="7">
        <v>17.252</v>
      </c>
      <c r="L291" s="9"/>
      <c r="M291" s="9"/>
    </row>
    <row r="292" spans="1:13" ht="24">
      <c r="A292" s="10">
        <f t="shared" si="30"/>
        <v>3</v>
      </c>
      <c r="B292" s="223">
        <v>39583</v>
      </c>
      <c r="C292" s="7">
        <v>291.78</v>
      </c>
      <c r="D292" s="7">
        <v>2.171</v>
      </c>
      <c r="E292" s="73">
        <f t="shared" si="25"/>
        <v>0.1875744</v>
      </c>
      <c r="F292" s="71">
        <f t="shared" si="31"/>
        <v>29.790000000000003</v>
      </c>
      <c r="G292" s="73">
        <f t="shared" si="24"/>
        <v>5.587841376000001</v>
      </c>
      <c r="H292" s="119" t="s">
        <v>53</v>
      </c>
      <c r="I292" s="7">
        <v>40.787</v>
      </c>
      <c r="J292" s="7">
        <v>22.032</v>
      </c>
      <c r="K292" s="7">
        <v>26.551</v>
      </c>
      <c r="L292" s="9"/>
      <c r="M292" s="9"/>
    </row>
    <row r="293" spans="1:13" ht="24">
      <c r="A293" s="10">
        <f t="shared" si="30"/>
        <v>4</v>
      </c>
      <c r="B293" s="223">
        <v>39594</v>
      </c>
      <c r="C293" s="7">
        <v>291.87</v>
      </c>
      <c r="D293" s="7">
        <v>4.922</v>
      </c>
      <c r="E293" s="73">
        <f t="shared" si="25"/>
        <v>0.4252608</v>
      </c>
      <c r="F293" s="71">
        <f t="shared" si="31"/>
        <v>47.58233333333334</v>
      </c>
      <c r="G293" s="73">
        <f t="shared" si="24"/>
        <v>20.2349011392</v>
      </c>
      <c r="H293" s="119" t="s">
        <v>54</v>
      </c>
      <c r="I293" s="7">
        <v>41.578</v>
      </c>
      <c r="J293" s="7">
        <v>42.312</v>
      </c>
      <c r="K293" s="7">
        <v>58.857</v>
      </c>
      <c r="L293" s="9"/>
      <c r="M293" s="9"/>
    </row>
    <row r="294" spans="1:13" ht="24">
      <c r="A294" s="10">
        <f t="shared" si="30"/>
        <v>5</v>
      </c>
      <c r="B294" s="223">
        <v>39602</v>
      </c>
      <c r="C294" s="7">
        <v>291.95</v>
      </c>
      <c r="D294" s="7">
        <v>6.355</v>
      </c>
      <c r="E294" s="73">
        <f t="shared" si="25"/>
        <v>0.5490720000000001</v>
      </c>
      <c r="F294" s="71">
        <f t="shared" si="31"/>
        <v>745.4633333333335</v>
      </c>
      <c r="G294" s="73">
        <f t="shared" si="24"/>
        <v>409.31304336000017</v>
      </c>
      <c r="H294" s="107" t="s">
        <v>26</v>
      </c>
      <c r="I294" s="7">
        <v>815.802</v>
      </c>
      <c r="J294" s="7">
        <v>725.321</v>
      </c>
      <c r="K294" s="7">
        <v>695.267</v>
      </c>
      <c r="L294" s="9"/>
      <c r="M294" s="9"/>
    </row>
    <row r="295" spans="1:13" ht="24">
      <c r="A295" s="10">
        <f t="shared" si="30"/>
        <v>6</v>
      </c>
      <c r="B295" s="223">
        <v>39616</v>
      </c>
      <c r="C295" s="7">
        <v>291.75</v>
      </c>
      <c r="D295" s="7">
        <v>1.85</v>
      </c>
      <c r="E295" s="73">
        <f t="shared" si="25"/>
        <v>0.15984</v>
      </c>
      <c r="F295" s="71">
        <f t="shared" si="31"/>
        <v>18.889</v>
      </c>
      <c r="G295" s="73">
        <f aca="true" t="shared" si="32" ref="G295:G333">F295*E295</f>
        <v>3.01921776</v>
      </c>
      <c r="H295" s="107" t="s">
        <v>27</v>
      </c>
      <c r="I295" s="7">
        <v>18.177</v>
      </c>
      <c r="J295" s="7">
        <v>16.982</v>
      </c>
      <c r="K295" s="7">
        <v>21.508</v>
      </c>
      <c r="L295" s="9"/>
      <c r="M295" s="9"/>
    </row>
    <row r="296" spans="1:13" ht="24">
      <c r="A296" s="10">
        <f t="shared" si="30"/>
        <v>7</v>
      </c>
      <c r="B296" s="223">
        <v>39622</v>
      </c>
      <c r="C296" s="7">
        <v>291.67</v>
      </c>
      <c r="D296" s="7">
        <v>0.804</v>
      </c>
      <c r="E296" s="73">
        <f t="shared" si="25"/>
        <v>0.0694656</v>
      </c>
      <c r="F296" s="71">
        <f t="shared" si="31"/>
        <v>45.85766666666667</v>
      </c>
      <c r="G296" s="73">
        <f t="shared" si="32"/>
        <v>3.1855303296</v>
      </c>
      <c r="H296" s="107" t="s">
        <v>50</v>
      </c>
      <c r="I296" s="7">
        <v>32.727</v>
      </c>
      <c r="J296" s="7">
        <v>57.934</v>
      </c>
      <c r="K296" s="7">
        <v>46.912</v>
      </c>
      <c r="L296" s="9"/>
      <c r="M296" s="9"/>
    </row>
    <row r="297" spans="1:13" ht="24">
      <c r="A297" s="10">
        <f t="shared" si="30"/>
        <v>8</v>
      </c>
      <c r="B297" s="223">
        <v>39631</v>
      </c>
      <c r="C297" s="7">
        <v>291.63</v>
      </c>
      <c r="D297" s="7">
        <v>0.561</v>
      </c>
      <c r="E297" s="73">
        <f t="shared" si="25"/>
        <v>0.04847040000000001</v>
      </c>
      <c r="F297" s="71">
        <f t="shared" si="31"/>
        <v>16.250666666666667</v>
      </c>
      <c r="G297" s="73">
        <f t="shared" si="32"/>
        <v>0.7876763136000002</v>
      </c>
      <c r="H297" s="107" t="s">
        <v>51</v>
      </c>
      <c r="I297" s="7">
        <v>29.574</v>
      </c>
      <c r="J297" s="7">
        <v>13.12</v>
      </c>
      <c r="K297" s="7">
        <v>6.058</v>
      </c>
      <c r="L297" s="9"/>
      <c r="M297" s="9"/>
    </row>
    <row r="298" spans="1:13" ht="24">
      <c r="A298" s="10">
        <f t="shared" si="30"/>
        <v>9</v>
      </c>
      <c r="B298" s="223">
        <v>39644</v>
      </c>
      <c r="C298" s="7">
        <v>291.69</v>
      </c>
      <c r="D298" s="7">
        <v>0.917</v>
      </c>
      <c r="E298" s="73">
        <f t="shared" si="25"/>
        <v>0.0792288</v>
      </c>
      <c r="F298" s="71">
        <f t="shared" si="31"/>
        <v>10.142333333333333</v>
      </c>
      <c r="G298" s="73">
        <f t="shared" si="32"/>
        <v>0.8035648992</v>
      </c>
      <c r="H298" s="107" t="s">
        <v>29</v>
      </c>
      <c r="I298" s="7">
        <v>5.69</v>
      </c>
      <c r="J298" s="7">
        <v>10.474</v>
      </c>
      <c r="K298" s="7">
        <v>14.263</v>
      </c>
      <c r="L298" s="9"/>
      <c r="M298" s="9"/>
    </row>
    <row r="299" spans="1:13" ht="24">
      <c r="A299" s="10">
        <f t="shared" si="30"/>
        <v>10</v>
      </c>
      <c r="B299" s="223">
        <v>39652</v>
      </c>
      <c r="C299" s="7">
        <v>291.81</v>
      </c>
      <c r="D299" s="7">
        <v>3.064</v>
      </c>
      <c r="E299" s="73">
        <f t="shared" si="25"/>
        <v>0.2647296</v>
      </c>
      <c r="F299" s="71">
        <f t="shared" si="31"/>
        <v>26.188666666666666</v>
      </c>
      <c r="G299" s="73">
        <f t="shared" si="32"/>
        <v>6.9329152512</v>
      </c>
      <c r="H299" s="107" t="s">
        <v>30</v>
      </c>
      <c r="I299" s="7">
        <v>5.25</v>
      </c>
      <c r="J299" s="7">
        <v>38.811</v>
      </c>
      <c r="K299" s="7">
        <v>34.505</v>
      </c>
      <c r="L299" s="9"/>
      <c r="M299" s="9"/>
    </row>
    <row r="300" spans="1:13" ht="24">
      <c r="A300" s="10">
        <f t="shared" si="30"/>
        <v>11</v>
      </c>
      <c r="B300" s="223">
        <v>39664</v>
      </c>
      <c r="C300" s="7">
        <v>291.92</v>
      </c>
      <c r="D300" s="7">
        <v>5.701</v>
      </c>
      <c r="E300" s="73">
        <f t="shared" si="25"/>
        <v>0.4925664</v>
      </c>
      <c r="F300" s="71">
        <f t="shared" si="31"/>
        <v>64.11033333333333</v>
      </c>
      <c r="G300" s="73">
        <f t="shared" si="32"/>
        <v>31.578596092799998</v>
      </c>
      <c r="H300" s="107" t="s">
        <v>59</v>
      </c>
      <c r="I300" s="7">
        <v>65.371</v>
      </c>
      <c r="J300" s="7">
        <v>69.781</v>
      </c>
      <c r="K300" s="7">
        <v>57.179</v>
      </c>
      <c r="L300" s="9"/>
      <c r="M300" s="9"/>
    </row>
    <row r="301" spans="1:13" ht="24">
      <c r="A301" s="10">
        <f t="shared" si="30"/>
        <v>12</v>
      </c>
      <c r="B301" s="223">
        <v>39674</v>
      </c>
      <c r="C301" s="7">
        <v>292.2</v>
      </c>
      <c r="D301" s="7">
        <v>17.55</v>
      </c>
      <c r="E301" s="73">
        <f t="shared" si="25"/>
        <v>1.5163200000000001</v>
      </c>
      <c r="F301" s="71">
        <f t="shared" si="31"/>
        <v>356.90933333333334</v>
      </c>
      <c r="G301" s="73">
        <f t="shared" si="32"/>
        <v>541.18876032</v>
      </c>
      <c r="H301" s="107" t="s">
        <v>60</v>
      </c>
      <c r="I301" s="7">
        <v>403.241</v>
      </c>
      <c r="J301" s="7">
        <v>348.576</v>
      </c>
      <c r="K301" s="7">
        <v>318.911</v>
      </c>
      <c r="L301" s="9"/>
      <c r="M301" s="9"/>
    </row>
    <row r="302" spans="1:13" ht="24">
      <c r="A302" s="10">
        <f t="shared" si="30"/>
        <v>13</v>
      </c>
      <c r="B302" s="223">
        <v>39685</v>
      </c>
      <c r="C302" s="7">
        <v>291.96</v>
      </c>
      <c r="D302" s="7">
        <v>8.025</v>
      </c>
      <c r="E302" s="73">
        <f t="shared" si="25"/>
        <v>0.6933600000000001</v>
      </c>
      <c r="F302" s="71">
        <f t="shared" si="31"/>
        <v>205.25900000000001</v>
      </c>
      <c r="G302" s="73">
        <f t="shared" si="32"/>
        <v>142.31838024000004</v>
      </c>
      <c r="H302" s="107" t="s">
        <v>32</v>
      </c>
      <c r="I302" s="7">
        <v>217.971</v>
      </c>
      <c r="J302" s="7">
        <v>188.375</v>
      </c>
      <c r="K302" s="7">
        <v>209.431</v>
      </c>
      <c r="L302" s="9"/>
      <c r="M302" s="9"/>
    </row>
    <row r="303" spans="1:13" ht="24">
      <c r="A303" s="10">
        <f t="shared" si="30"/>
        <v>14</v>
      </c>
      <c r="B303" s="223">
        <v>39693</v>
      </c>
      <c r="C303" s="7">
        <v>292.52</v>
      </c>
      <c r="D303" s="7">
        <v>36.717</v>
      </c>
      <c r="E303" s="73">
        <f t="shared" si="25"/>
        <v>3.1723488</v>
      </c>
      <c r="F303" s="71">
        <f t="shared" si="31"/>
        <v>515.3406666666666</v>
      </c>
      <c r="G303" s="73">
        <f t="shared" si="32"/>
        <v>1634.8403454911997</v>
      </c>
      <c r="H303" s="107" t="s">
        <v>33</v>
      </c>
      <c r="I303" s="7">
        <v>673.216</v>
      </c>
      <c r="J303" s="7">
        <v>144.143</v>
      </c>
      <c r="K303" s="7">
        <v>728.663</v>
      </c>
      <c r="L303" s="9"/>
      <c r="M303" s="9"/>
    </row>
    <row r="304" spans="1:13" ht="24">
      <c r="A304" s="10">
        <f t="shared" si="30"/>
        <v>15</v>
      </c>
      <c r="B304" s="223">
        <v>39706</v>
      </c>
      <c r="C304" s="7">
        <v>292.53</v>
      </c>
      <c r="D304" s="7">
        <v>31.366</v>
      </c>
      <c r="E304" s="73">
        <f t="shared" si="25"/>
        <v>2.7100224</v>
      </c>
      <c r="F304" s="71">
        <f t="shared" si="31"/>
        <v>393.7563333333333</v>
      </c>
      <c r="G304" s="73">
        <f t="shared" si="32"/>
        <v>1067.0884834752</v>
      </c>
      <c r="H304" s="107" t="s">
        <v>62</v>
      </c>
      <c r="I304" s="7">
        <v>371.935</v>
      </c>
      <c r="J304" s="7">
        <v>349.306</v>
      </c>
      <c r="K304" s="7">
        <v>460.028</v>
      </c>
      <c r="L304" s="9"/>
      <c r="M304" s="9"/>
    </row>
    <row r="305" spans="1:13" ht="24">
      <c r="A305" s="10">
        <f t="shared" si="30"/>
        <v>16</v>
      </c>
      <c r="B305" s="223">
        <v>39715</v>
      </c>
      <c r="C305" s="7">
        <v>292.2</v>
      </c>
      <c r="D305" s="7">
        <v>14.504</v>
      </c>
      <c r="E305" s="73">
        <f t="shared" si="25"/>
        <v>1.2531456</v>
      </c>
      <c r="F305" s="71">
        <f t="shared" si="31"/>
        <v>172.30666666666664</v>
      </c>
      <c r="G305" s="73">
        <f t="shared" si="32"/>
        <v>215.925341184</v>
      </c>
      <c r="H305" s="107" t="s">
        <v>63</v>
      </c>
      <c r="I305" s="7">
        <v>153.906</v>
      </c>
      <c r="J305" s="7">
        <v>184.595</v>
      </c>
      <c r="K305" s="7">
        <v>178.419</v>
      </c>
      <c r="L305" s="9"/>
      <c r="M305" s="9"/>
    </row>
    <row r="306" spans="1:13" ht="24">
      <c r="A306" s="10">
        <f t="shared" si="30"/>
        <v>17</v>
      </c>
      <c r="B306" s="223">
        <v>39728</v>
      </c>
      <c r="C306" s="7">
        <v>292.52</v>
      </c>
      <c r="D306" s="7">
        <v>28.415</v>
      </c>
      <c r="E306" s="73">
        <f t="shared" si="25"/>
        <v>2.455056</v>
      </c>
      <c r="F306" s="71">
        <f t="shared" si="31"/>
        <v>513.02056</v>
      </c>
      <c r="G306" s="73">
        <f t="shared" si="32"/>
        <v>1259.49420395136</v>
      </c>
      <c r="H306" s="107" t="s">
        <v>35</v>
      </c>
      <c r="I306" s="7">
        <v>580.87578</v>
      </c>
      <c r="J306" s="7">
        <v>482.32866</v>
      </c>
      <c r="K306" s="7">
        <v>475.85724</v>
      </c>
      <c r="L306" s="9"/>
      <c r="M306" s="9"/>
    </row>
    <row r="307" spans="1:13" ht="24">
      <c r="A307" s="10">
        <f t="shared" si="30"/>
        <v>18</v>
      </c>
      <c r="B307" s="223">
        <v>39736</v>
      </c>
      <c r="C307" s="7">
        <v>292.02</v>
      </c>
      <c r="D307" s="7">
        <v>8.302</v>
      </c>
      <c r="E307" s="73">
        <f t="shared" si="25"/>
        <v>0.7172928</v>
      </c>
      <c r="F307" s="71">
        <f t="shared" si="31"/>
        <v>29.876743333333334</v>
      </c>
      <c r="G307" s="73">
        <f t="shared" si="32"/>
        <v>21.430372880447997</v>
      </c>
      <c r="H307" s="107" t="s">
        <v>36</v>
      </c>
      <c r="I307" s="7">
        <v>35.05735</v>
      </c>
      <c r="J307" s="7">
        <v>36.66819</v>
      </c>
      <c r="K307" s="7">
        <v>17.90469</v>
      </c>
      <c r="L307" s="9"/>
      <c r="M307" s="9"/>
    </row>
    <row r="308" spans="1:13" ht="24">
      <c r="A308" s="10">
        <f t="shared" si="30"/>
        <v>19</v>
      </c>
      <c r="B308" s="223">
        <v>39748</v>
      </c>
      <c r="C308" s="7">
        <v>292.16</v>
      </c>
      <c r="D308" s="7">
        <v>11.681</v>
      </c>
      <c r="E308" s="73">
        <f t="shared" si="25"/>
        <v>1.0092384</v>
      </c>
      <c r="F308" s="71">
        <f t="shared" si="31"/>
        <v>117.15776999999999</v>
      </c>
      <c r="G308" s="73">
        <f t="shared" si="32"/>
        <v>118.240120342368</v>
      </c>
      <c r="H308" s="107" t="s">
        <v>56</v>
      </c>
      <c r="I308" s="7">
        <v>118.22165</v>
      </c>
      <c r="J308" s="7">
        <v>104.50608</v>
      </c>
      <c r="K308" s="7">
        <v>128.74558</v>
      </c>
      <c r="L308" s="9"/>
      <c r="M308" s="9"/>
    </row>
    <row r="309" spans="1:13" ht="24">
      <c r="A309" s="10">
        <f t="shared" si="30"/>
        <v>20</v>
      </c>
      <c r="B309" s="223">
        <v>39757</v>
      </c>
      <c r="C309" s="7">
        <v>292.2</v>
      </c>
      <c r="D309" s="7">
        <v>13.298</v>
      </c>
      <c r="E309" s="73">
        <f t="shared" si="25"/>
        <v>1.1489472</v>
      </c>
      <c r="F309" s="71">
        <f t="shared" si="31"/>
        <v>207.8063066666667</v>
      </c>
      <c r="G309" s="73">
        <f t="shared" si="32"/>
        <v>238.75847418700806</v>
      </c>
      <c r="H309" s="107" t="s">
        <v>137</v>
      </c>
      <c r="I309" s="7">
        <v>222.34422</v>
      </c>
      <c r="J309" s="7">
        <v>205.77726</v>
      </c>
      <c r="K309" s="7">
        <v>195.29744</v>
      </c>
      <c r="L309" s="9"/>
      <c r="M309" s="9"/>
    </row>
    <row r="310" spans="1:13" ht="24">
      <c r="A310" s="10">
        <f t="shared" si="30"/>
        <v>21</v>
      </c>
      <c r="B310" s="223">
        <v>39771</v>
      </c>
      <c r="C310" s="7">
        <v>292.03</v>
      </c>
      <c r="D310" s="7">
        <v>5.53</v>
      </c>
      <c r="E310" s="73">
        <f t="shared" si="25"/>
        <v>0.47779200000000005</v>
      </c>
      <c r="F310" s="71">
        <f t="shared" si="31"/>
        <v>121.98166333333332</v>
      </c>
      <c r="G310" s="73">
        <f t="shared" si="32"/>
        <v>58.28186288736</v>
      </c>
      <c r="H310" s="107" t="s">
        <v>126</v>
      </c>
      <c r="I310" s="7">
        <v>142.33476</v>
      </c>
      <c r="J310" s="7">
        <v>112.06931</v>
      </c>
      <c r="K310" s="7">
        <v>111.54092</v>
      </c>
      <c r="L310" s="9"/>
      <c r="M310" s="9"/>
    </row>
    <row r="311" spans="1:13" ht="24">
      <c r="A311" s="10">
        <f t="shared" si="30"/>
        <v>22</v>
      </c>
      <c r="B311" s="223">
        <v>39790</v>
      </c>
      <c r="C311" s="7">
        <v>291.93</v>
      </c>
      <c r="D311" s="7">
        <v>3.379</v>
      </c>
      <c r="E311" s="73">
        <f t="shared" si="25"/>
        <v>0.2919456</v>
      </c>
      <c r="F311" s="71">
        <f t="shared" si="31"/>
        <v>40.30732666666666</v>
      </c>
      <c r="G311" s="73">
        <f t="shared" si="32"/>
        <v>11.767546668096</v>
      </c>
      <c r="H311" s="107" t="s">
        <v>39</v>
      </c>
      <c r="I311" s="7">
        <v>36.24794</v>
      </c>
      <c r="J311" s="7">
        <v>48.95073</v>
      </c>
      <c r="K311" s="7">
        <v>35.72331</v>
      </c>
      <c r="L311" s="9"/>
      <c r="M311" s="9"/>
    </row>
    <row r="312" spans="1:13" ht="24">
      <c r="A312" s="10">
        <f t="shared" si="30"/>
        <v>23</v>
      </c>
      <c r="B312" s="223">
        <v>39820</v>
      </c>
      <c r="C312" s="7">
        <v>291.83</v>
      </c>
      <c r="D312" s="7">
        <v>1.293</v>
      </c>
      <c r="E312" s="73">
        <f t="shared" si="25"/>
        <v>0.1117152</v>
      </c>
      <c r="F312" s="71">
        <f t="shared" si="31"/>
        <v>46.90924666666667</v>
      </c>
      <c r="G312" s="73">
        <f t="shared" si="32"/>
        <v>5.240475873216</v>
      </c>
      <c r="H312" s="107" t="s">
        <v>138</v>
      </c>
      <c r="I312" s="7">
        <v>51.76962</v>
      </c>
      <c r="J312" s="7">
        <v>54.6695</v>
      </c>
      <c r="K312" s="7">
        <v>34.28862</v>
      </c>
      <c r="L312" s="9"/>
      <c r="M312" s="9"/>
    </row>
    <row r="313" spans="1:13" ht="24">
      <c r="A313" s="10">
        <f t="shared" si="30"/>
        <v>24</v>
      </c>
      <c r="B313" s="223">
        <v>39847</v>
      </c>
      <c r="C313" s="7">
        <v>291.8</v>
      </c>
      <c r="D313" s="7">
        <v>0.931</v>
      </c>
      <c r="E313" s="73">
        <f t="shared" si="25"/>
        <v>0.08043840000000001</v>
      </c>
      <c r="F313" s="71">
        <f t="shared" si="31"/>
        <v>26.919033333333335</v>
      </c>
      <c r="G313" s="73">
        <f t="shared" si="32"/>
        <v>2.1653239708800003</v>
      </c>
      <c r="H313" s="107" t="s">
        <v>139</v>
      </c>
      <c r="I313" s="7">
        <v>27.35472</v>
      </c>
      <c r="J313" s="7">
        <v>17.98064</v>
      </c>
      <c r="K313" s="7">
        <v>35.42174</v>
      </c>
      <c r="L313" s="9"/>
      <c r="M313" s="9"/>
    </row>
    <row r="314" spans="1:13" ht="24.75" thickBot="1">
      <c r="A314" s="10">
        <f t="shared" si="30"/>
        <v>25</v>
      </c>
      <c r="B314" s="225">
        <v>39876</v>
      </c>
      <c r="C314" s="97">
        <v>291.93</v>
      </c>
      <c r="D314" s="97">
        <v>0.319</v>
      </c>
      <c r="E314" s="98">
        <f t="shared" si="25"/>
        <v>0.027561600000000002</v>
      </c>
      <c r="F314" s="99">
        <f t="shared" si="31"/>
        <v>5.262016666666667</v>
      </c>
      <c r="G314" s="98">
        <f t="shared" si="32"/>
        <v>0.14502959856</v>
      </c>
      <c r="H314" s="109" t="s">
        <v>129</v>
      </c>
      <c r="I314" s="97">
        <v>8.41121</v>
      </c>
      <c r="J314" s="97">
        <v>4.28694</v>
      </c>
      <c r="K314" s="97">
        <v>3.0879</v>
      </c>
      <c r="L314" s="9"/>
      <c r="M314" s="9"/>
    </row>
    <row r="315" spans="1:13" ht="24">
      <c r="A315" s="10">
        <v>1</v>
      </c>
      <c r="B315" s="226">
        <v>39911</v>
      </c>
      <c r="C315" s="100">
        <v>291.83</v>
      </c>
      <c r="D315" s="100">
        <v>0.577</v>
      </c>
      <c r="E315" s="101">
        <f t="shared" si="25"/>
        <v>0.049852799999999996</v>
      </c>
      <c r="F315" s="102">
        <f t="shared" si="31"/>
        <v>34.58275666666666</v>
      </c>
      <c r="G315" s="101">
        <f t="shared" si="32"/>
        <v>1.7240472515519996</v>
      </c>
      <c r="H315" s="122" t="s">
        <v>140</v>
      </c>
      <c r="I315" s="100">
        <v>40.51317</v>
      </c>
      <c r="J315" s="100">
        <v>26.70227</v>
      </c>
      <c r="K315" s="100">
        <v>36.53283</v>
      </c>
      <c r="L315" s="9"/>
      <c r="M315" s="9"/>
    </row>
    <row r="316" spans="1:13" ht="24">
      <c r="A316" s="10">
        <v>2</v>
      </c>
      <c r="B316" s="223">
        <v>39945</v>
      </c>
      <c r="C316" s="7">
        <v>291.88</v>
      </c>
      <c r="D316" s="7">
        <v>2.3</v>
      </c>
      <c r="E316" s="73">
        <f t="shared" si="25"/>
        <v>0.19872</v>
      </c>
      <c r="F316" s="71">
        <f t="shared" si="31"/>
        <v>63.881443333333344</v>
      </c>
      <c r="G316" s="73">
        <f t="shared" si="32"/>
        <v>12.694520419200003</v>
      </c>
      <c r="H316" s="123" t="s">
        <v>141</v>
      </c>
      <c r="I316" s="7">
        <v>60.29106</v>
      </c>
      <c r="J316" s="7">
        <v>68.8833</v>
      </c>
      <c r="K316" s="7">
        <v>62.46997</v>
      </c>
      <c r="L316" s="9"/>
      <c r="M316" s="9"/>
    </row>
    <row r="317" spans="1:13" ht="24">
      <c r="A317" s="10">
        <v>3</v>
      </c>
      <c r="B317" s="223">
        <v>39952</v>
      </c>
      <c r="C317" s="7">
        <v>292.01</v>
      </c>
      <c r="D317" s="7">
        <v>4.62</v>
      </c>
      <c r="E317" s="73">
        <f t="shared" si="25"/>
        <v>0.399168</v>
      </c>
      <c r="F317" s="71">
        <f t="shared" si="31"/>
        <v>45.03625666666667</v>
      </c>
      <c r="G317" s="73">
        <f t="shared" si="32"/>
        <v>17.97703250112</v>
      </c>
      <c r="H317" s="123" t="s">
        <v>142</v>
      </c>
      <c r="I317" s="7">
        <v>38.91198</v>
      </c>
      <c r="J317" s="7">
        <v>54.76491</v>
      </c>
      <c r="K317" s="7">
        <v>41.43188</v>
      </c>
      <c r="L317" s="9"/>
      <c r="M317" s="9"/>
    </row>
    <row r="318" spans="1:13" ht="24">
      <c r="A318" s="10">
        <v>4</v>
      </c>
      <c r="B318" s="223">
        <v>39964</v>
      </c>
      <c r="C318" s="7">
        <v>292.55</v>
      </c>
      <c r="D318" s="7">
        <v>27.181</v>
      </c>
      <c r="E318" s="73">
        <f t="shared" si="25"/>
        <v>2.3484384</v>
      </c>
      <c r="F318" s="71">
        <f t="shared" si="31"/>
        <v>350.04529333333335</v>
      </c>
      <c r="G318" s="73">
        <f t="shared" si="32"/>
        <v>822.0598086032641</v>
      </c>
      <c r="H318" s="123" t="s">
        <v>143</v>
      </c>
      <c r="I318" s="7">
        <v>226.4705</v>
      </c>
      <c r="J318" s="7">
        <v>483.5142</v>
      </c>
      <c r="K318" s="7">
        <v>340.15118</v>
      </c>
      <c r="L318" s="9"/>
      <c r="M318" s="9"/>
    </row>
    <row r="319" spans="1:13" ht="24">
      <c r="A319" s="10">
        <v>5</v>
      </c>
      <c r="B319" s="223">
        <v>39972</v>
      </c>
      <c r="C319" s="7">
        <v>292.01</v>
      </c>
      <c r="D319" s="7">
        <v>4.9</v>
      </c>
      <c r="E319" s="73">
        <f t="shared" si="25"/>
        <v>0.42336000000000007</v>
      </c>
      <c r="F319" s="71">
        <f t="shared" si="31"/>
        <v>46.79420666666667</v>
      </c>
      <c r="G319" s="73">
        <f t="shared" si="32"/>
        <v>19.810795334400005</v>
      </c>
      <c r="H319" s="119" t="s">
        <v>132</v>
      </c>
      <c r="I319" s="7">
        <v>47.90464</v>
      </c>
      <c r="J319" s="7">
        <v>44.4953</v>
      </c>
      <c r="K319" s="7">
        <v>47.98268</v>
      </c>
      <c r="L319" s="9"/>
      <c r="M319" s="9"/>
    </row>
    <row r="320" spans="1:13" ht="24">
      <c r="A320" s="10">
        <v>6</v>
      </c>
      <c r="B320" s="223">
        <v>39980</v>
      </c>
      <c r="C320" s="7">
        <v>291.98</v>
      </c>
      <c r="D320" s="7">
        <v>4.524</v>
      </c>
      <c r="E320" s="73">
        <f aca="true" t="shared" si="33" ref="E320:E528">D320*0.0864</f>
        <v>0.39087360000000004</v>
      </c>
      <c r="F320" s="71">
        <f t="shared" si="31"/>
        <v>43.049170000000004</v>
      </c>
      <c r="G320" s="73">
        <f t="shared" si="32"/>
        <v>16.826784054912004</v>
      </c>
      <c r="H320" s="119" t="s">
        <v>133</v>
      </c>
      <c r="I320" s="7">
        <v>34.62446</v>
      </c>
      <c r="J320" s="7">
        <v>45.03455</v>
      </c>
      <c r="K320" s="7">
        <v>49.4885</v>
      </c>
      <c r="L320" s="9"/>
      <c r="M320" s="9"/>
    </row>
    <row r="321" spans="1:13" ht="24">
      <c r="A321" s="10">
        <v>7</v>
      </c>
      <c r="B321" s="223">
        <v>39987</v>
      </c>
      <c r="C321" s="7">
        <v>291.96</v>
      </c>
      <c r="D321" s="7">
        <v>2.236</v>
      </c>
      <c r="E321" s="73">
        <f t="shared" si="33"/>
        <v>0.19319040000000004</v>
      </c>
      <c r="F321" s="71">
        <f t="shared" si="31"/>
        <v>62.92160333333334</v>
      </c>
      <c r="G321" s="73">
        <f t="shared" si="32"/>
        <v>12.155849716608003</v>
      </c>
      <c r="H321" s="119" t="s">
        <v>144</v>
      </c>
      <c r="I321" s="7">
        <v>65.67223</v>
      </c>
      <c r="J321" s="7">
        <v>60.46462</v>
      </c>
      <c r="K321" s="7">
        <v>62.62796</v>
      </c>
      <c r="L321" s="9"/>
      <c r="M321" s="9"/>
    </row>
    <row r="322" spans="1:13" ht="24">
      <c r="A322" s="10">
        <v>8</v>
      </c>
      <c r="B322" s="223">
        <v>39997</v>
      </c>
      <c r="C322" s="7">
        <v>291.92</v>
      </c>
      <c r="D322" s="7">
        <v>1.494</v>
      </c>
      <c r="E322" s="73">
        <f t="shared" si="33"/>
        <v>0.12908160000000002</v>
      </c>
      <c r="F322" s="71">
        <f t="shared" si="31"/>
        <v>62.0745</v>
      </c>
      <c r="G322" s="73">
        <f t="shared" si="32"/>
        <v>8.012675779200002</v>
      </c>
      <c r="H322" s="107" t="s">
        <v>145</v>
      </c>
      <c r="I322" s="7">
        <v>78.52824</v>
      </c>
      <c r="J322" s="7">
        <v>52.01096</v>
      </c>
      <c r="K322" s="7">
        <v>55.6843</v>
      </c>
      <c r="L322" s="9"/>
      <c r="M322" s="9"/>
    </row>
    <row r="323" spans="1:13" ht="24">
      <c r="A323" s="10">
        <v>9</v>
      </c>
      <c r="B323" s="223">
        <v>40009</v>
      </c>
      <c r="C323" s="7">
        <v>292.02</v>
      </c>
      <c r="D323" s="7">
        <v>3.919</v>
      </c>
      <c r="E323" s="73">
        <f t="shared" si="33"/>
        <v>0.3386016</v>
      </c>
      <c r="F323" s="71">
        <f t="shared" si="31"/>
        <v>96.57155666666665</v>
      </c>
      <c r="G323" s="73">
        <f t="shared" si="32"/>
        <v>32.69928360182399</v>
      </c>
      <c r="H323" s="107" t="s">
        <v>134</v>
      </c>
      <c r="I323" s="7">
        <v>106.89191</v>
      </c>
      <c r="J323" s="7">
        <v>108.55836</v>
      </c>
      <c r="K323" s="7">
        <v>74.2644</v>
      </c>
      <c r="L323" s="9"/>
      <c r="M323" s="9"/>
    </row>
    <row r="324" spans="1:13" ht="24">
      <c r="A324" s="10">
        <v>10</v>
      </c>
      <c r="B324" s="223">
        <v>40022</v>
      </c>
      <c r="C324" s="7">
        <v>291.97</v>
      </c>
      <c r="D324" s="7">
        <v>2.439</v>
      </c>
      <c r="E324" s="73">
        <f t="shared" si="33"/>
        <v>0.21072960000000002</v>
      </c>
      <c r="F324" s="71">
        <f t="shared" si="31"/>
        <v>34.26126</v>
      </c>
      <c r="G324" s="73">
        <f t="shared" si="32"/>
        <v>7.219861615296001</v>
      </c>
      <c r="H324" s="107" t="s">
        <v>135</v>
      </c>
      <c r="I324" s="7">
        <v>39.38189</v>
      </c>
      <c r="J324" s="7">
        <v>28.75238</v>
      </c>
      <c r="K324" s="7">
        <v>34.64951</v>
      </c>
      <c r="L324" s="9"/>
      <c r="M324" s="9"/>
    </row>
    <row r="325" spans="1:13" ht="24">
      <c r="A325" s="10">
        <v>11</v>
      </c>
      <c r="B325" s="223">
        <v>40035</v>
      </c>
      <c r="C325" s="7">
        <v>291.96</v>
      </c>
      <c r="D325" s="7">
        <v>1.974</v>
      </c>
      <c r="E325" s="73">
        <f t="shared" si="33"/>
        <v>0.1705536</v>
      </c>
      <c r="F325" s="71">
        <f t="shared" si="31"/>
        <v>50.81115</v>
      </c>
      <c r="G325" s="73">
        <f t="shared" si="32"/>
        <v>8.66602455264</v>
      </c>
      <c r="H325" s="107" t="s">
        <v>146</v>
      </c>
      <c r="I325" s="7">
        <v>54.80905</v>
      </c>
      <c r="J325" s="7">
        <v>42.2926</v>
      </c>
      <c r="K325" s="7">
        <v>55.3318</v>
      </c>
      <c r="L325" s="9"/>
      <c r="M325" s="9"/>
    </row>
    <row r="326" spans="1:13" ht="24">
      <c r="A326" s="10">
        <v>12</v>
      </c>
      <c r="B326" s="223">
        <v>40042</v>
      </c>
      <c r="C326" s="7">
        <v>292.12</v>
      </c>
      <c r="D326" s="7">
        <v>7.511</v>
      </c>
      <c r="E326" s="73">
        <f t="shared" si="33"/>
        <v>0.6489504</v>
      </c>
      <c r="F326" s="71">
        <f t="shared" si="31"/>
        <v>76.40631</v>
      </c>
      <c r="G326" s="73">
        <f t="shared" si="32"/>
        <v>49.58390543702401</v>
      </c>
      <c r="H326" s="107" t="s">
        <v>147</v>
      </c>
      <c r="I326" s="7">
        <v>83.62465</v>
      </c>
      <c r="J326" s="7">
        <v>75.02221</v>
      </c>
      <c r="K326" s="7">
        <v>70.57207</v>
      </c>
      <c r="L326" s="9"/>
      <c r="M326" s="9"/>
    </row>
    <row r="327" spans="1:13" ht="24">
      <c r="A327" s="10">
        <v>13</v>
      </c>
      <c r="B327" s="223">
        <v>40050</v>
      </c>
      <c r="C327" s="7">
        <v>292.02</v>
      </c>
      <c r="D327" s="7">
        <v>4.145</v>
      </c>
      <c r="E327" s="73">
        <f t="shared" si="33"/>
        <v>0.358128</v>
      </c>
      <c r="F327" s="71">
        <f t="shared" si="31"/>
        <v>51.387616666666666</v>
      </c>
      <c r="G327" s="73">
        <f t="shared" si="32"/>
        <v>18.4033443816</v>
      </c>
      <c r="H327" s="107" t="s">
        <v>148</v>
      </c>
      <c r="I327" s="7">
        <v>59.2286</v>
      </c>
      <c r="J327" s="7">
        <v>44.65199</v>
      </c>
      <c r="K327" s="7">
        <v>50.28226</v>
      </c>
      <c r="L327" s="9"/>
      <c r="M327" s="9"/>
    </row>
    <row r="328" spans="1:13" ht="24">
      <c r="A328" s="10">
        <v>14</v>
      </c>
      <c r="B328" s="223">
        <v>40059</v>
      </c>
      <c r="C328" s="7">
        <v>292.05</v>
      </c>
      <c r="D328" s="7">
        <v>5.189</v>
      </c>
      <c r="E328" s="73">
        <f t="shared" si="33"/>
        <v>0.44832960000000005</v>
      </c>
      <c r="F328" s="71">
        <f t="shared" si="31"/>
        <v>95.86679</v>
      </c>
      <c r="G328" s="73">
        <f t="shared" si="32"/>
        <v>42.979919613984</v>
      </c>
      <c r="H328" s="107" t="s">
        <v>149</v>
      </c>
      <c r="I328" s="7">
        <v>87.81196</v>
      </c>
      <c r="J328" s="7">
        <v>100.22008</v>
      </c>
      <c r="K328" s="7">
        <v>99.56833</v>
      </c>
      <c r="L328" s="9"/>
      <c r="M328" s="9"/>
    </row>
    <row r="329" spans="1:13" ht="24">
      <c r="A329" s="10">
        <v>15</v>
      </c>
      <c r="B329" s="223">
        <v>40070</v>
      </c>
      <c r="C329" s="7">
        <v>292.46</v>
      </c>
      <c r="D329" s="7">
        <v>26.556</v>
      </c>
      <c r="E329" s="73">
        <f t="shared" si="33"/>
        <v>2.2944384</v>
      </c>
      <c r="F329" s="71">
        <f aca="true" t="shared" si="34" ref="F329:F338">+AVERAGE(I329:K329)</f>
        <v>238.1519066666667</v>
      </c>
      <c r="G329" s="73">
        <f t="shared" si="32"/>
        <v>546.4248796892161</v>
      </c>
      <c r="H329" s="107" t="s">
        <v>150</v>
      </c>
      <c r="I329" s="7">
        <v>260.47451</v>
      </c>
      <c r="J329" s="7">
        <v>215.58434</v>
      </c>
      <c r="K329" s="7">
        <v>238.39687</v>
      </c>
      <c r="L329" s="9"/>
      <c r="M329" s="9"/>
    </row>
    <row r="330" spans="1:13" ht="24">
      <c r="A330" s="10">
        <v>16</v>
      </c>
      <c r="B330" s="223">
        <v>40085</v>
      </c>
      <c r="C330" s="7">
        <v>292.23</v>
      </c>
      <c r="D330" s="7">
        <v>9.403</v>
      </c>
      <c r="E330" s="73">
        <f t="shared" si="33"/>
        <v>0.8124192000000001</v>
      </c>
      <c r="F330" s="71">
        <f t="shared" si="34"/>
        <v>80.77995333333332</v>
      </c>
      <c r="G330" s="73">
        <f t="shared" si="32"/>
        <v>65.62718506310401</v>
      </c>
      <c r="H330" s="107" t="s">
        <v>151</v>
      </c>
      <c r="I330" s="7">
        <v>88.85982</v>
      </c>
      <c r="J330" s="7">
        <v>81.84865</v>
      </c>
      <c r="K330" s="7">
        <v>71.63139</v>
      </c>
      <c r="L330" s="9"/>
      <c r="M330" s="9"/>
    </row>
    <row r="331" spans="1:13" ht="24">
      <c r="A331" s="10">
        <v>17</v>
      </c>
      <c r="B331" s="223">
        <v>40094</v>
      </c>
      <c r="C331" s="7">
        <v>292.15</v>
      </c>
      <c r="D331" s="7">
        <v>6.87</v>
      </c>
      <c r="E331" s="73">
        <f t="shared" si="33"/>
        <v>0.5935680000000001</v>
      </c>
      <c r="F331" s="71">
        <f t="shared" si="34"/>
        <v>104.80136333333333</v>
      </c>
      <c r="G331" s="73">
        <f t="shared" si="32"/>
        <v>62.206735631040004</v>
      </c>
      <c r="H331" s="107" t="s">
        <v>152</v>
      </c>
      <c r="I331" s="7">
        <v>113.60672</v>
      </c>
      <c r="J331" s="7">
        <v>103.28518</v>
      </c>
      <c r="K331" s="7">
        <v>97.51219</v>
      </c>
      <c r="L331" s="9"/>
      <c r="M331" s="9"/>
    </row>
    <row r="332" spans="1:13" ht="24">
      <c r="A332" s="10">
        <v>18</v>
      </c>
      <c r="B332" s="223">
        <v>40101</v>
      </c>
      <c r="C332" s="7">
        <v>292.08</v>
      </c>
      <c r="D332" s="7">
        <v>6.518</v>
      </c>
      <c r="E332" s="73">
        <f t="shared" si="33"/>
        <v>0.5631552</v>
      </c>
      <c r="F332" s="71">
        <f t="shared" si="34"/>
        <v>169.72835</v>
      </c>
      <c r="G332" s="73">
        <f t="shared" si="32"/>
        <v>95.58340288992</v>
      </c>
      <c r="H332" s="107" t="s">
        <v>153</v>
      </c>
      <c r="I332" s="7">
        <v>196.01034</v>
      </c>
      <c r="J332" s="7">
        <v>132.33348</v>
      </c>
      <c r="K332" s="7">
        <v>180.84123</v>
      </c>
      <c r="L332" s="9"/>
      <c r="M332" s="9"/>
    </row>
    <row r="333" spans="1:13" ht="24">
      <c r="A333" s="10">
        <v>19</v>
      </c>
      <c r="B333" s="223">
        <v>40110</v>
      </c>
      <c r="C333" s="7">
        <v>293.09</v>
      </c>
      <c r="D333" s="7">
        <v>72.167</v>
      </c>
      <c r="E333" s="73">
        <f t="shared" si="33"/>
        <v>6.235228800000001</v>
      </c>
      <c r="F333" s="71">
        <f t="shared" si="34"/>
        <v>1767.99983</v>
      </c>
      <c r="G333" s="73">
        <f t="shared" si="32"/>
        <v>11023.883458411105</v>
      </c>
      <c r="H333" s="107" t="s">
        <v>154</v>
      </c>
      <c r="I333" s="7">
        <v>2537.15381</v>
      </c>
      <c r="J333" s="7">
        <v>744.65223</v>
      </c>
      <c r="K333" s="7">
        <v>2022.19345</v>
      </c>
      <c r="L333" s="9"/>
      <c r="M333" s="9"/>
    </row>
    <row r="334" spans="1:13" ht="24">
      <c r="A334" s="10">
        <v>20</v>
      </c>
      <c r="B334" s="223">
        <v>40121</v>
      </c>
      <c r="C334" s="7">
        <v>292.04</v>
      </c>
      <c r="D334" s="7">
        <v>7.122</v>
      </c>
      <c r="E334" s="73">
        <f t="shared" si="33"/>
        <v>0.6153408</v>
      </c>
      <c r="F334" s="71">
        <f t="shared" si="34"/>
        <v>26.09669333333333</v>
      </c>
      <c r="G334" s="73">
        <f aca="true" t="shared" si="35" ref="G334:G343">F334*E334</f>
        <v>16.058360153088</v>
      </c>
      <c r="H334" s="107" t="s">
        <v>137</v>
      </c>
      <c r="I334" s="7">
        <v>20.58562</v>
      </c>
      <c r="J334" s="7">
        <v>25.75932</v>
      </c>
      <c r="K334" s="7">
        <v>31.94514</v>
      </c>
      <c r="L334" s="9"/>
      <c r="M334" s="9"/>
    </row>
    <row r="335" spans="1:13" ht="24">
      <c r="A335" s="10">
        <v>21</v>
      </c>
      <c r="B335" s="223">
        <v>40127</v>
      </c>
      <c r="C335" s="7">
        <v>292.01</v>
      </c>
      <c r="D335" s="7">
        <v>5.445</v>
      </c>
      <c r="E335" s="73">
        <f t="shared" si="33"/>
        <v>0.47044800000000003</v>
      </c>
      <c r="F335" s="71">
        <f t="shared" si="34"/>
        <v>60.90204666666667</v>
      </c>
      <c r="G335" s="73">
        <f t="shared" si="35"/>
        <v>28.651246050240005</v>
      </c>
      <c r="H335" s="107" t="s">
        <v>126</v>
      </c>
      <c r="I335" s="7">
        <v>52.82806</v>
      </c>
      <c r="J335" s="7">
        <v>62.83321</v>
      </c>
      <c r="K335" s="7">
        <v>67.04487</v>
      </c>
      <c r="L335" s="9"/>
      <c r="M335" s="9"/>
    </row>
    <row r="336" spans="1:13" ht="24">
      <c r="A336" s="10">
        <v>22</v>
      </c>
      <c r="B336" s="223">
        <v>40135</v>
      </c>
      <c r="C336" s="7">
        <v>291.94</v>
      </c>
      <c r="D336" s="7">
        <v>3.241</v>
      </c>
      <c r="E336" s="73">
        <f t="shared" si="33"/>
        <v>0.2800224</v>
      </c>
      <c r="F336" s="71">
        <f t="shared" si="34"/>
        <v>62.77058333333334</v>
      </c>
      <c r="G336" s="73">
        <f t="shared" si="35"/>
        <v>17.577169394400002</v>
      </c>
      <c r="H336" s="107" t="s">
        <v>127</v>
      </c>
      <c r="I336" s="7">
        <v>62.86815</v>
      </c>
      <c r="J336" s="7">
        <v>58.98727</v>
      </c>
      <c r="K336" s="7">
        <v>66.45633</v>
      </c>
      <c r="L336" s="9"/>
      <c r="M336" s="9"/>
    </row>
    <row r="337" spans="1:13" ht="24">
      <c r="A337" s="10">
        <v>23</v>
      </c>
      <c r="B337" s="223">
        <v>40163</v>
      </c>
      <c r="C337" s="7">
        <v>291.79</v>
      </c>
      <c r="D337" s="7">
        <v>1.279</v>
      </c>
      <c r="E337" s="73">
        <f t="shared" si="33"/>
        <v>0.1105056</v>
      </c>
      <c r="F337" s="71">
        <f t="shared" si="34"/>
        <v>16.939853333333332</v>
      </c>
      <c r="G337" s="73">
        <f t="shared" si="35"/>
        <v>1.8719486565119998</v>
      </c>
      <c r="H337" s="107" t="s">
        <v>138</v>
      </c>
      <c r="I337" s="7">
        <v>12.188</v>
      </c>
      <c r="J337" s="7">
        <v>18.59956</v>
      </c>
      <c r="K337" s="7">
        <v>20.032</v>
      </c>
      <c r="L337" s="9"/>
      <c r="M337" s="9"/>
    </row>
    <row r="338" spans="1:13" ht="24">
      <c r="A338" s="10">
        <v>24</v>
      </c>
      <c r="B338" s="223">
        <v>40172</v>
      </c>
      <c r="C338" s="7">
        <v>291.82</v>
      </c>
      <c r="D338" s="7">
        <v>1.852</v>
      </c>
      <c r="E338" s="73">
        <f t="shared" si="33"/>
        <v>0.1600128</v>
      </c>
      <c r="F338" s="71">
        <f t="shared" si="34"/>
        <v>26.821163333333335</v>
      </c>
      <c r="G338" s="73">
        <f t="shared" si="35"/>
        <v>4.291729444224001</v>
      </c>
      <c r="H338" s="107" t="s">
        <v>139</v>
      </c>
      <c r="I338" s="7">
        <v>27.93992</v>
      </c>
      <c r="J338" s="7">
        <v>25.551</v>
      </c>
      <c r="K338" s="7">
        <v>26.97257</v>
      </c>
      <c r="L338" s="9"/>
      <c r="M338" s="9"/>
    </row>
    <row r="339" spans="1:13" ht="24">
      <c r="A339" s="10">
        <v>25</v>
      </c>
      <c r="B339" s="223">
        <v>40175</v>
      </c>
      <c r="C339" s="7">
        <v>291.85</v>
      </c>
      <c r="D339" s="7">
        <v>2.201</v>
      </c>
      <c r="E339" s="73">
        <f t="shared" si="33"/>
        <v>0.1901664</v>
      </c>
      <c r="F339" s="71">
        <f aca="true" t="shared" si="36" ref="F339:F357">+AVERAGE(I339:K339)</f>
        <v>53.293839999999996</v>
      </c>
      <c r="G339" s="73">
        <f t="shared" si="35"/>
        <v>10.134697694976</v>
      </c>
      <c r="H339" s="107" t="s">
        <v>129</v>
      </c>
      <c r="I339" s="7">
        <v>49.33152</v>
      </c>
      <c r="J339" s="7">
        <v>57.66773</v>
      </c>
      <c r="K339" s="7">
        <v>52.88227</v>
      </c>
      <c r="L339" s="9"/>
      <c r="M339" s="9"/>
    </row>
    <row r="340" spans="1:13" ht="24">
      <c r="A340" s="10">
        <v>26</v>
      </c>
      <c r="B340" s="223">
        <v>40182</v>
      </c>
      <c r="C340" s="7">
        <v>291.78</v>
      </c>
      <c r="D340" s="7">
        <v>1.203</v>
      </c>
      <c r="E340" s="73">
        <f t="shared" si="33"/>
        <v>0.10393920000000001</v>
      </c>
      <c r="F340" s="71">
        <f t="shared" si="36"/>
        <v>14.241903333333333</v>
      </c>
      <c r="G340" s="73">
        <f t="shared" si="35"/>
        <v>1.4802920389440002</v>
      </c>
      <c r="H340" s="107" t="s">
        <v>130</v>
      </c>
      <c r="I340" s="7">
        <v>15.60062</v>
      </c>
      <c r="J340" s="7">
        <v>15.12425</v>
      </c>
      <c r="K340" s="7">
        <v>12.00084</v>
      </c>
      <c r="L340" s="9"/>
      <c r="M340" s="9"/>
    </row>
    <row r="341" spans="1:13" ht="24">
      <c r="A341" s="10">
        <v>27</v>
      </c>
      <c r="B341" s="223">
        <v>40190</v>
      </c>
      <c r="C341" s="7">
        <v>291.84</v>
      </c>
      <c r="D341" s="7">
        <v>2.171</v>
      </c>
      <c r="E341" s="73">
        <f t="shared" si="33"/>
        <v>0.1875744</v>
      </c>
      <c r="F341" s="71">
        <f t="shared" si="36"/>
        <v>23.99356333333333</v>
      </c>
      <c r="G341" s="73">
        <f t="shared" si="35"/>
        <v>4.500578246111999</v>
      </c>
      <c r="H341" s="107" t="s">
        <v>155</v>
      </c>
      <c r="I341" s="7">
        <v>25.60735</v>
      </c>
      <c r="J341" s="7">
        <v>28.32025</v>
      </c>
      <c r="K341" s="7">
        <v>18.05309</v>
      </c>
      <c r="L341" s="9"/>
      <c r="M341" s="9"/>
    </row>
    <row r="342" spans="1:13" ht="24">
      <c r="A342" s="10">
        <v>28</v>
      </c>
      <c r="B342" s="223">
        <v>40216</v>
      </c>
      <c r="C342" s="7">
        <v>291.96</v>
      </c>
      <c r="D342" s="7">
        <v>0.251</v>
      </c>
      <c r="E342" s="73">
        <f t="shared" si="33"/>
        <v>0.0216864</v>
      </c>
      <c r="F342" s="71">
        <f t="shared" si="36"/>
        <v>29.602243333333334</v>
      </c>
      <c r="G342" s="73">
        <f t="shared" si="35"/>
        <v>0.641966089824</v>
      </c>
      <c r="H342" s="107" t="s">
        <v>156</v>
      </c>
      <c r="I342" s="7">
        <v>27.54146</v>
      </c>
      <c r="J342" s="7">
        <v>28.12761</v>
      </c>
      <c r="K342" s="7">
        <v>33.13766</v>
      </c>
      <c r="L342" s="9"/>
      <c r="M342" s="9"/>
    </row>
    <row r="343" spans="1:13" ht="24">
      <c r="A343" s="10">
        <v>29</v>
      </c>
      <c r="B343" s="223">
        <v>40225</v>
      </c>
      <c r="C343" s="7">
        <v>292.08</v>
      </c>
      <c r="D343" s="7">
        <v>0.39</v>
      </c>
      <c r="E343" s="73">
        <f t="shared" si="33"/>
        <v>0.033696000000000004</v>
      </c>
      <c r="F343" s="71">
        <f t="shared" si="36"/>
        <v>17.66098333333333</v>
      </c>
      <c r="G343" s="73">
        <f t="shared" si="35"/>
        <v>0.5951044944</v>
      </c>
      <c r="H343" s="107" t="s">
        <v>157</v>
      </c>
      <c r="I343" s="7">
        <v>21.09705</v>
      </c>
      <c r="J343" s="7">
        <v>16.85835</v>
      </c>
      <c r="K343" s="7">
        <v>15.02755</v>
      </c>
      <c r="L343" s="9"/>
      <c r="M343" s="9"/>
    </row>
    <row r="344" spans="1:13" ht="24">
      <c r="A344" s="10">
        <v>30</v>
      </c>
      <c r="B344" s="223">
        <v>40254</v>
      </c>
      <c r="C344" s="7">
        <v>292</v>
      </c>
      <c r="D344" s="7">
        <v>0.187</v>
      </c>
      <c r="E344" s="73">
        <f t="shared" si="33"/>
        <v>0.016156800000000002</v>
      </c>
      <c r="F344" s="71">
        <f t="shared" si="36"/>
        <v>68.27965999999999</v>
      </c>
      <c r="G344" s="73">
        <f aca="true" t="shared" si="37" ref="G344:G357">F344*E344</f>
        <v>1.1031808106880001</v>
      </c>
      <c r="H344" s="107" t="s">
        <v>158</v>
      </c>
      <c r="I344" s="7">
        <v>57.48192</v>
      </c>
      <c r="J344" s="7">
        <v>73.03274</v>
      </c>
      <c r="K344" s="7">
        <v>74.32432</v>
      </c>
      <c r="L344" s="9"/>
      <c r="M344" s="9"/>
    </row>
    <row r="345" spans="1:13" ht="24.75" thickBot="1">
      <c r="A345" s="91">
        <v>31</v>
      </c>
      <c r="B345" s="224">
        <v>40260</v>
      </c>
      <c r="C345" s="19">
        <v>291.82</v>
      </c>
      <c r="D345" s="19">
        <v>2.128</v>
      </c>
      <c r="E345" s="92">
        <f t="shared" si="33"/>
        <v>0.18385920000000003</v>
      </c>
      <c r="F345" s="88">
        <f t="shared" si="36"/>
        <v>99.61295666666666</v>
      </c>
      <c r="G345" s="92">
        <f t="shared" si="37"/>
        <v>18.314758522368003</v>
      </c>
      <c r="H345" s="120" t="s">
        <v>159</v>
      </c>
      <c r="I345" s="19">
        <v>85.10796</v>
      </c>
      <c r="J345" s="19">
        <v>116.72773</v>
      </c>
      <c r="K345" s="19">
        <v>97.00318</v>
      </c>
      <c r="L345" s="9"/>
      <c r="M345" s="9"/>
    </row>
    <row r="346" spans="1:13" ht="24.75" thickTop="1">
      <c r="A346" s="10">
        <v>1</v>
      </c>
      <c r="B346" s="223">
        <v>40270</v>
      </c>
      <c r="C346" s="7">
        <v>291.75</v>
      </c>
      <c r="D346" s="7">
        <v>0.242</v>
      </c>
      <c r="E346" s="73">
        <f t="shared" si="33"/>
        <v>0.0209088</v>
      </c>
      <c r="F346" s="71">
        <f t="shared" si="36"/>
        <v>51.64441333333334</v>
      </c>
      <c r="G346" s="73">
        <f t="shared" si="37"/>
        <v>1.0798227095040003</v>
      </c>
      <c r="H346" s="107" t="s">
        <v>160</v>
      </c>
      <c r="I346" s="7">
        <v>35.70638</v>
      </c>
      <c r="J346" s="7">
        <v>57.87103</v>
      </c>
      <c r="K346" s="7">
        <v>61.35583</v>
      </c>
      <c r="L346" s="9"/>
      <c r="M346" s="9"/>
    </row>
    <row r="347" spans="1:13" ht="24">
      <c r="A347" s="10">
        <v>2</v>
      </c>
      <c r="B347" s="223">
        <v>40288</v>
      </c>
      <c r="C347" s="7">
        <v>291.72</v>
      </c>
      <c r="D347" s="7">
        <v>0.111</v>
      </c>
      <c r="E347" s="73">
        <f t="shared" si="33"/>
        <v>0.0095904</v>
      </c>
      <c r="F347" s="71">
        <f t="shared" si="36"/>
        <v>29.163303333333335</v>
      </c>
      <c r="G347" s="73">
        <f t="shared" si="37"/>
        <v>0.27968774428800003</v>
      </c>
      <c r="H347" s="107" t="s">
        <v>161</v>
      </c>
      <c r="I347" s="7">
        <v>38.60519</v>
      </c>
      <c r="J347" s="7">
        <v>23.52577</v>
      </c>
      <c r="K347" s="7">
        <v>25.35895</v>
      </c>
      <c r="L347" s="9"/>
      <c r="M347" s="9"/>
    </row>
    <row r="348" spans="1:13" ht="24">
      <c r="A348" s="10">
        <v>3</v>
      </c>
      <c r="B348" s="223">
        <v>40297</v>
      </c>
      <c r="C348" s="7">
        <v>291.81</v>
      </c>
      <c r="D348" s="7">
        <v>0.159</v>
      </c>
      <c r="E348" s="73">
        <f t="shared" si="33"/>
        <v>0.0137376</v>
      </c>
      <c r="F348" s="71">
        <f t="shared" si="36"/>
        <v>13.56744</v>
      </c>
      <c r="G348" s="73">
        <f t="shared" si="37"/>
        <v>0.18638406374400002</v>
      </c>
      <c r="H348" s="107" t="s">
        <v>162</v>
      </c>
      <c r="I348" s="7">
        <v>14.53958</v>
      </c>
      <c r="J348" s="7">
        <v>14.33421</v>
      </c>
      <c r="K348" s="7">
        <v>11.82853</v>
      </c>
      <c r="L348" s="9"/>
      <c r="M348" s="9"/>
    </row>
    <row r="349" spans="1:13" ht="24">
      <c r="A349" s="10">
        <v>4</v>
      </c>
      <c r="B349" s="223">
        <v>40303</v>
      </c>
      <c r="C349" s="7">
        <v>291.71</v>
      </c>
      <c r="D349" s="7">
        <v>0.5</v>
      </c>
      <c r="E349" s="73">
        <f t="shared" si="33"/>
        <v>0.0432</v>
      </c>
      <c r="F349" s="71">
        <f t="shared" si="36"/>
        <v>25.308643333333332</v>
      </c>
      <c r="G349" s="73">
        <f t="shared" si="37"/>
        <v>1.0933333920000001</v>
      </c>
      <c r="H349" s="107" t="s">
        <v>163</v>
      </c>
      <c r="I349" s="7">
        <v>14.13796</v>
      </c>
      <c r="J349" s="7">
        <v>40.61709</v>
      </c>
      <c r="K349" s="7">
        <v>21.17088</v>
      </c>
      <c r="L349" s="9"/>
      <c r="M349" s="9"/>
    </row>
    <row r="350" spans="1:13" ht="24">
      <c r="A350" s="10">
        <v>5</v>
      </c>
      <c r="B350" s="223">
        <v>40315</v>
      </c>
      <c r="C350" s="7">
        <v>291.86</v>
      </c>
      <c r="D350" s="7">
        <v>0.835</v>
      </c>
      <c r="E350" s="73">
        <f t="shared" si="33"/>
        <v>0.072144</v>
      </c>
      <c r="F350" s="71">
        <f t="shared" si="36"/>
        <v>155.45463333333333</v>
      </c>
      <c r="G350" s="73">
        <f t="shared" si="37"/>
        <v>11.2151190672</v>
      </c>
      <c r="H350" s="107" t="s">
        <v>164</v>
      </c>
      <c r="I350" s="7">
        <v>117.91813</v>
      </c>
      <c r="J350" s="7">
        <v>176.51523</v>
      </c>
      <c r="K350" s="7">
        <v>171.93054</v>
      </c>
      <c r="L350" s="9"/>
      <c r="M350" s="9"/>
    </row>
    <row r="351" spans="1:13" ht="24">
      <c r="A351" s="10">
        <v>6</v>
      </c>
      <c r="B351" s="223">
        <v>40323</v>
      </c>
      <c r="C351" s="7">
        <v>291.8</v>
      </c>
      <c r="D351" s="7">
        <v>1.807</v>
      </c>
      <c r="E351" s="73">
        <f t="shared" si="33"/>
        <v>0.1561248</v>
      </c>
      <c r="F351" s="71">
        <f t="shared" si="36"/>
        <v>55.21917666666667</v>
      </c>
      <c r="G351" s="73">
        <f t="shared" si="37"/>
        <v>8.621082913248001</v>
      </c>
      <c r="H351" s="107" t="s">
        <v>165</v>
      </c>
      <c r="I351" s="7">
        <v>41.23118</v>
      </c>
      <c r="J351" s="7">
        <v>65.68864</v>
      </c>
      <c r="K351" s="7">
        <v>58.73771</v>
      </c>
      <c r="L351" s="9"/>
      <c r="M351" s="9"/>
    </row>
    <row r="352" spans="1:13" ht="24">
      <c r="A352" s="10">
        <v>7</v>
      </c>
      <c r="B352" s="223">
        <v>40331</v>
      </c>
      <c r="C352" s="7">
        <v>291.71</v>
      </c>
      <c r="D352" s="7">
        <v>0.347</v>
      </c>
      <c r="E352" s="73">
        <f t="shared" si="33"/>
        <v>0.0299808</v>
      </c>
      <c r="F352" s="71">
        <f t="shared" si="36"/>
        <v>19.841353333333334</v>
      </c>
      <c r="G352" s="73">
        <f t="shared" si="37"/>
        <v>0.5948596460159999</v>
      </c>
      <c r="H352" s="107" t="s">
        <v>144</v>
      </c>
      <c r="I352" s="7">
        <v>22.75006</v>
      </c>
      <c r="J352" s="7">
        <v>16.774</v>
      </c>
      <c r="K352" s="7">
        <v>20</v>
      </c>
      <c r="L352" s="9"/>
      <c r="M352" s="9"/>
    </row>
    <row r="353" spans="1:13" ht="24">
      <c r="A353" s="10">
        <v>8</v>
      </c>
      <c r="B353" s="223">
        <v>40343</v>
      </c>
      <c r="C353" s="7">
        <v>291.82</v>
      </c>
      <c r="D353" s="7">
        <v>2.039</v>
      </c>
      <c r="E353" s="73">
        <f t="shared" si="33"/>
        <v>0.1761696</v>
      </c>
      <c r="F353" s="71">
        <f t="shared" si="36"/>
        <v>43.03368333333333</v>
      </c>
      <c r="G353" s="73">
        <f t="shared" si="37"/>
        <v>7.58122677936</v>
      </c>
      <c r="H353" s="107" t="s">
        <v>145</v>
      </c>
      <c r="I353" s="7">
        <v>39.16542</v>
      </c>
      <c r="J353" s="7">
        <v>50.7116</v>
      </c>
      <c r="K353" s="7">
        <v>39.22403</v>
      </c>
      <c r="L353" s="9"/>
      <c r="M353" s="9"/>
    </row>
    <row r="354" spans="1:13" ht="24">
      <c r="A354" s="10">
        <v>9</v>
      </c>
      <c r="B354" s="223">
        <v>40350</v>
      </c>
      <c r="C354" s="7">
        <v>291.69</v>
      </c>
      <c r="D354" s="7">
        <v>0.289</v>
      </c>
      <c r="E354" s="73">
        <f t="shared" si="33"/>
        <v>0.024969599999999998</v>
      </c>
      <c r="F354" s="71">
        <f t="shared" si="36"/>
        <v>41.47277666666667</v>
      </c>
      <c r="G354" s="73">
        <f t="shared" si="37"/>
        <v>1.0355586442559999</v>
      </c>
      <c r="H354" s="107" t="s">
        <v>134</v>
      </c>
      <c r="I354" s="7">
        <v>48.61416</v>
      </c>
      <c r="J354" s="7">
        <v>35.04773</v>
      </c>
      <c r="K354" s="7">
        <v>40.75644</v>
      </c>
      <c r="L354" s="9"/>
      <c r="M354" s="9"/>
    </row>
    <row r="355" spans="1:13" ht="24">
      <c r="A355" s="10">
        <v>10</v>
      </c>
      <c r="B355" s="223">
        <v>40379</v>
      </c>
      <c r="C355" s="7">
        <v>291.88</v>
      </c>
      <c r="D355" s="7">
        <v>3.352</v>
      </c>
      <c r="E355" s="73">
        <f t="shared" si="33"/>
        <v>0.2896128</v>
      </c>
      <c r="F355" s="71">
        <f t="shared" si="36"/>
        <v>109.72902333333333</v>
      </c>
      <c r="G355" s="73">
        <f t="shared" si="37"/>
        <v>31.778929688832</v>
      </c>
      <c r="H355" s="107" t="s">
        <v>135</v>
      </c>
      <c r="I355" s="7">
        <v>118.83852</v>
      </c>
      <c r="J355" s="7">
        <v>114.09503</v>
      </c>
      <c r="K355" s="7">
        <v>96.25352</v>
      </c>
      <c r="L355" s="9"/>
      <c r="M355" s="9"/>
    </row>
    <row r="356" spans="1:13" ht="24">
      <c r="A356" s="10">
        <v>11</v>
      </c>
      <c r="B356" s="223">
        <v>40385</v>
      </c>
      <c r="C356" s="7">
        <v>291.82</v>
      </c>
      <c r="D356" s="7">
        <v>2.108</v>
      </c>
      <c r="E356" s="73">
        <f t="shared" si="33"/>
        <v>0.18213120000000002</v>
      </c>
      <c r="F356" s="71">
        <f t="shared" si="36"/>
        <v>48.79426</v>
      </c>
      <c r="G356" s="73">
        <f t="shared" si="37"/>
        <v>8.886957126912002</v>
      </c>
      <c r="H356" s="107" t="s">
        <v>146</v>
      </c>
      <c r="I356" s="7">
        <v>55.6778</v>
      </c>
      <c r="J356" s="7">
        <v>45.70074</v>
      </c>
      <c r="K356" s="7">
        <v>45.00424</v>
      </c>
      <c r="L356" s="9"/>
      <c r="M356" s="9"/>
    </row>
    <row r="357" spans="1:13" ht="24">
      <c r="A357" s="10">
        <v>12</v>
      </c>
      <c r="B357" s="223">
        <v>40387</v>
      </c>
      <c r="C357" s="7">
        <v>291.89</v>
      </c>
      <c r="D357" s="7">
        <v>3.26</v>
      </c>
      <c r="E357" s="73">
        <f t="shared" si="33"/>
        <v>0.28166399999999997</v>
      </c>
      <c r="F357" s="71">
        <f t="shared" si="36"/>
        <v>47.901136666666666</v>
      </c>
      <c r="G357" s="73">
        <f t="shared" si="37"/>
        <v>13.492025758079999</v>
      </c>
      <c r="H357" s="107" t="s">
        <v>147</v>
      </c>
      <c r="I357" s="7">
        <v>58.27689</v>
      </c>
      <c r="J357" s="7">
        <v>48.03012</v>
      </c>
      <c r="K357" s="7">
        <v>37.3964</v>
      </c>
      <c r="L357" s="9"/>
      <c r="M357" s="9"/>
    </row>
    <row r="358" spans="1:13" ht="24">
      <c r="A358" s="10">
        <v>13</v>
      </c>
      <c r="B358" s="223">
        <v>40393</v>
      </c>
      <c r="C358" s="7">
        <v>292.9</v>
      </c>
      <c r="D358" s="7">
        <v>47.799</v>
      </c>
      <c r="E358" s="73">
        <f t="shared" si="33"/>
        <v>4.1298336</v>
      </c>
      <c r="F358" s="71">
        <f aca="true" t="shared" si="38" ref="F358:F382">+AVERAGE(I358:K358)</f>
        <v>827.1805066666667</v>
      </c>
      <c r="G358" s="73">
        <f aca="true" t="shared" si="39" ref="G358:G382">F358*E358</f>
        <v>3416.1178496970247</v>
      </c>
      <c r="H358" s="107" t="s">
        <v>148</v>
      </c>
      <c r="I358" s="7">
        <v>824.98072</v>
      </c>
      <c r="J358" s="7">
        <v>843.56543</v>
      </c>
      <c r="K358" s="7">
        <v>812.99537</v>
      </c>
      <c r="L358" s="9"/>
      <c r="M358" s="9"/>
    </row>
    <row r="359" spans="1:13" ht="24">
      <c r="A359" s="10">
        <v>14</v>
      </c>
      <c r="B359" s="223">
        <v>40402</v>
      </c>
      <c r="C359" s="7">
        <v>293.2</v>
      </c>
      <c r="D359" s="7">
        <v>70.47</v>
      </c>
      <c r="E359" s="73">
        <f t="shared" si="33"/>
        <v>6.088608</v>
      </c>
      <c r="F359" s="71">
        <f t="shared" si="38"/>
        <v>1300.0682166666668</v>
      </c>
      <c r="G359" s="73">
        <f t="shared" si="39"/>
        <v>7915.6057445424</v>
      </c>
      <c r="H359" s="107" t="s">
        <v>149</v>
      </c>
      <c r="I359" s="7">
        <v>1323.61559</v>
      </c>
      <c r="J359" s="7">
        <v>1287.71123</v>
      </c>
      <c r="K359" s="7">
        <v>1288.87783</v>
      </c>
      <c r="L359" s="9"/>
      <c r="M359" s="9"/>
    </row>
    <row r="360" spans="1:13" ht="24">
      <c r="A360" s="10">
        <v>15</v>
      </c>
      <c r="B360" s="223">
        <v>40404</v>
      </c>
      <c r="C360" s="7">
        <v>294.8</v>
      </c>
      <c r="D360" s="7">
        <v>262.728</v>
      </c>
      <c r="E360" s="73">
        <f t="shared" si="33"/>
        <v>22.6996992</v>
      </c>
      <c r="F360" s="71">
        <f t="shared" si="38"/>
        <v>1722.32355</v>
      </c>
      <c r="G360" s="73">
        <f t="shared" si="39"/>
        <v>39096.226510076165</v>
      </c>
      <c r="H360" s="107" t="s">
        <v>150</v>
      </c>
      <c r="I360" s="7">
        <v>1738.20175</v>
      </c>
      <c r="J360" s="7">
        <v>1741.86132</v>
      </c>
      <c r="K360" s="7">
        <v>1686.90758</v>
      </c>
      <c r="L360" s="9"/>
      <c r="M360" s="9"/>
    </row>
    <row r="361" spans="1:13" ht="24">
      <c r="A361" s="10">
        <v>16</v>
      </c>
      <c r="B361" s="223">
        <v>40424</v>
      </c>
      <c r="C361" s="7">
        <v>292.1</v>
      </c>
      <c r="D361" s="7">
        <v>12.856</v>
      </c>
      <c r="E361" s="73">
        <f t="shared" si="33"/>
        <v>1.1107584000000001</v>
      </c>
      <c r="F361" s="71">
        <f t="shared" si="38"/>
        <v>104.78938333333333</v>
      </c>
      <c r="G361" s="73">
        <f t="shared" si="39"/>
        <v>116.39568776832002</v>
      </c>
      <c r="H361" s="107" t="s">
        <v>151</v>
      </c>
      <c r="I361" s="7">
        <v>116.05658</v>
      </c>
      <c r="J361" s="7">
        <v>98.59464</v>
      </c>
      <c r="K361" s="7">
        <v>99.71693</v>
      </c>
      <c r="L361" s="9"/>
      <c r="M361" s="9"/>
    </row>
    <row r="362" spans="1:13" ht="24">
      <c r="A362" s="10">
        <v>17</v>
      </c>
      <c r="B362" s="223">
        <v>40436</v>
      </c>
      <c r="C362" s="7">
        <v>292.85</v>
      </c>
      <c r="D362" s="7">
        <v>52.458</v>
      </c>
      <c r="E362" s="73">
        <f t="shared" si="33"/>
        <v>4.5323712</v>
      </c>
      <c r="F362" s="71">
        <f t="shared" si="38"/>
        <v>830.79833</v>
      </c>
      <c r="G362" s="73">
        <f t="shared" si="39"/>
        <v>3765.486423900096</v>
      </c>
      <c r="H362" s="107" t="s">
        <v>152</v>
      </c>
      <c r="I362" s="7">
        <v>818.35605</v>
      </c>
      <c r="J362" s="7">
        <v>864.54936</v>
      </c>
      <c r="K362" s="7">
        <v>809.48958</v>
      </c>
      <c r="L362" s="9"/>
      <c r="M362" s="9"/>
    </row>
    <row r="363" spans="1:13" ht="24">
      <c r="A363" s="10">
        <v>18</v>
      </c>
      <c r="B363" s="223">
        <v>40442</v>
      </c>
      <c r="C363" s="7">
        <v>292.1</v>
      </c>
      <c r="D363" s="7">
        <v>12.72</v>
      </c>
      <c r="E363" s="73">
        <f t="shared" si="33"/>
        <v>1.0990080000000002</v>
      </c>
      <c r="F363" s="71">
        <f t="shared" si="38"/>
        <v>122.07171000000001</v>
      </c>
      <c r="G363" s="73">
        <f t="shared" si="39"/>
        <v>134.15778586368003</v>
      </c>
      <c r="H363" s="107" t="s">
        <v>153</v>
      </c>
      <c r="I363" s="7">
        <v>123.34035</v>
      </c>
      <c r="J363" s="7">
        <v>109.92473</v>
      </c>
      <c r="K363" s="7">
        <v>132.95005</v>
      </c>
      <c r="L363" s="9"/>
      <c r="M363" s="9"/>
    </row>
    <row r="364" spans="1:13" ht="24">
      <c r="A364" s="10">
        <v>19</v>
      </c>
      <c r="B364" s="223">
        <v>40474</v>
      </c>
      <c r="C364" s="7">
        <v>292.07</v>
      </c>
      <c r="D364" s="7">
        <v>11.758</v>
      </c>
      <c r="E364" s="73">
        <f t="shared" si="33"/>
        <v>1.0158912</v>
      </c>
      <c r="F364" s="71">
        <f t="shared" si="38"/>
        <v>20.500553333333333</v>
      </c>
      <c r="G364" s="73">
        <f t="shared" si="39"/>
        <v>20.826331726463998</v>
      </c>
      <c r="H364" s="107" t="s">
        <v>154</v>
      </c>
      <c r="I364" s="7">
        <v>16.33512</v>
      </c>
      <c r="J364" s="7">
        <v>25.25881</v>
      </c>
      <c r="K364" s="7">
        <v>19.90773</v>
      </c>
      <c r="L364" s="9"/>
      <c r="M364" s="9"/>
    </row>
    <row r="365" spans="1:13" ht="24">
      <c r="A365" s="10">
        <v>20</v>
      </c>
      <c r="B365" s="223">
        <v>40478</v>
      </c>
      <c r="C365" s="7">
        <v>292.01</v>
      </c>
      <c r="D365" s="7">
        <v>9.194</v>
      </c>
      <c r="E365" s="73">
        <f t="shared" si="33"/>
        <v>0.7943616000000001</v>
      </c>
      <c r="F365" s="71">
        <f t="shared" si="38"/>
        <v>164.88248333333334</v>
      </c>
      <c r="G365" s="73">
        <f t="shared" si="39"/>
        <v>130.97631327264003</v>
      </c>
      <c r="H365" s="107" t="s">
        <v>137</v>
      </c>
      <c r="I365" s="7">
        <v>166.16369</v>
      </c>
      <c r="J365" s="7">
        <v>191.57228</v>
      </c>
      <c r="K365" s="7">
        <v>136.91148</v>
      </c>
      <c r="L365" s="9"/>
      <c r="M365" s="9"/>
    </row>
    <row r="366" spans="1:13" ht="24">
      <c r="A366" s="10">
        <v>21</v>
      </c>
      <c r="B366" s="223">
        <v>40480</v>
      </c>
      <c r="C366" s="7">
        <v>292.81</v>
      </c>
      <c r="D366" s="7">
        <v>57.523</v>
      </c>
      <c r="E366" s="73">
        <f t="shared" si="33"/>
        <v>4.9699872</v>
      </c>
      <c r="F366" s="71">
        <f t="shared" si="38"/>
        <v>1152.6752266666665</v>
      </c>
      <c r="G366" s="73">
        <f t="shared" si="39"/>
        <v>5728.781122290431</v>
      </c>
      <c r="H366" s="107" t="s">
        <v>126</v>
      </c>
      <c r="I366" s="7">
        <v>1139.01311</v>
      </c>
      <c r="J366" s="7">
        <v>1125.95554</v>
      </c>
      <c r="K366" s="7">
        <v>1193.05703</v>
      </c>
      <c r="L366" s="9"/>
      <c r="M366" s="9"/>
    </row>
    <row r="367" spans="1:13" ht="24">
      <c r="A367" s="10">
        <v>22</v>
      </c>
      <c r="B367" s="223">
        <v>40485</v>
      </c>
      <c r="C367" s="7">
        <v>291.95</v>
      </c>
      <c r="D367" s="7">
        <v>8.642</v>
      </c>
      <c r="E367" s="73">
        <f t="shared" si="33"/>
        <v>0.7466688</v>
      </c>
      <c r="F367" s="71">
        <f t="shared" si="38"/>
        <v>46.53596000000001</v>
      </c>
      <c r="G367" s="73">
        <f t="shared" si="39"/>
        <v>34.74694941004801</v>
      </c>
      <c r="H367" s="107" t="s">
        <v>127</v>
      </c>
      <c r="I367" s="7">
        <v>40.38819</v>
      </c>
      <c r="J367" s="7">
        <v>50.19825</v>
      </c>
      <c r="K367" s="7">
        <v>49.02144</v>
      </c>
      <c r="L367" s="9"/>
      <c r="M367" s="9"/>
    </row>
    <row r="368" spans="1:13" ht="24">
      <c r="A368" s="10">
        <v>23</v>
      </c>
      <c r="B368" s="223">
        <v>40492</v>
      </c>
      <c r="C368" s="7">
        <v>291.84</v>
      </c>
      <c r="D368" s="7">
        <v>6.03</v>
      </c>
      <c r="E368" s="73">
        <f t="shared" si="33"/>
        <v>0.520992</v>
      </c>
      <c r="F368" s="71">
        <f t="shared" si="38"/>
        <v>21.252096666666667</v>
      </c>
      <c r="G368" s="73">
        <f t="shared" si="39"/>
        <v>11.07217234656</v>
      </c>
      <c r="H368" s="107" t="s">
        <v>138</v>
      </c>
      <c r="I368" s="7">
        <v>27.15933</v>
      </c>
      <c r="J368" s="7">
        <v>16.24188</v>
      </c>
      <c r="K368" s="7">
        <v>20.35508</v>
      </c>
      <c r="L368" s="9"/>
      <c r="M368" s="9"/>
    </row>
    <row r="369" spans="1:13" ht="24">
      <c r="A369" s="10">
        <v>24</v>
      </c>
      <c r="B369" s="223">
        <v>40497</v>
      </c>
      <c r="C369" s="7">
        <v>291.82</v>
      </c>
      <c r="D369" s="7">
        <v>5.284</v>
      </c>
      <c r="E369" s="73">
        <f t="shared" si="33"/>
        <v>0.4565376</v>
      </c>
      <c r="F369" s="71">
        <f t="shared" si="38"/>
        <v>38.588773333333336</v>
      </c>
      <c r="G369" s="73">
        <f t="shared" si="39"/>
        <v>17.617225964544</v>
      </c>
      <c r="H369" s="107" t="s">
        <v>139</v>
      </c>
      <c r="I369" s="7">
        <v>35.79356</v>
      </c>
      <c r="J369" s="7">
        <v>46.70421</v>
      </c>
      <c r="K369" s="7">
        <v>33.26855</v>
      </c>
      <c r="L369" s="9"/>
      <c r="M369" s="9"/>
    </row>
    <row r="370" spans="1:13" ht="24">
      <c r="A370" s="10">
        <v>25</v>
      </c>
      <c r="B370" s="223">
        <v>40514</v>
      </c>
      <c r="C370" s="7">
        <v>291.74</v>
      </c>
      <c r="D370" s="7">
        <v>3.922</v>
      </c>
      <c r="E370" s="73">
        <f t="shared" si="33"/>
        <v>0.3388608</v>
      </c>
      <c r="F370" s="71">
        <f t="shared" si="38"/>
        <v>26.013036666666665</v>
      </c>
      <c r="G370" s="73">
        <f t="shared" si="39"/>
        <v>8.814798415296</v>
      </c>
      <c r="H370" s="107" t="s">
        <v>129</v>
      </c>
      <c r="I370" s="7">
        <v>29.02477</v>
      </c>
      <c r="J370" s="7">
        <v>17.2546</v>
      </c>
      <c r="K370" s="7">
        <v>31.75974</v>
      </c>
      <c r="L370" s="9"/>
      <c r="M370" s="9"/>
    </row>
    <row r="371" spans="1:13" ht="24">
      <c r="A371" s="10">
        <v>26</v>
      </c>
      <c r="B371" s="223">
        <v>40522</v>
      </c>
      <c r="C371" s="7">
        <v>291.49</v>
      </c>
      <c r="D371" s="7">
        <v>1.902</v>
      </c>
      <c r="E371" s="73">
        <f t="shared" si="33"/>
        <v>0.1643328</v>
      </c>
      <c r="F371" s="71">
        <f t="shared" si="38"/>
        <v>148.97967333333335</v>
      </c>
      <c r="G371" s="73">
        <f t="shared" si="39"/>
        <v>24.482246861952003</v>
      </c>
      <c r="H371" s="107" t="s">
        <v>130</v>
      </c>
      <c r="I371" s="7">
        <v>140.34306</v>
      </c>
      <c r="J371" s="7">
        <v>137.23213</v>
      </c>
      <c r="K371" s="7">
        <v>169.36383</v>
      </c>
      <c r="L371" s="9"/>
      <c r="M371" s="9"/>
    </row>
    <row r="372" spans="1:13" ht="24">
      <c r="A372" s="10">
        <v>27</v>
      </c>
      <c r="B372" s="223">
        <v>40534</v>
      </c>
      <c r="C372" s="7">
        <v>291.49</v>
      </c>
      <c r="D372" s="7">
        <v>1.9</v>
      </c>
      <c r="E372" s="73">
        <f t="shared" si="33"/>
        <v>0.16416</v>
      </c>
      <c r="F372" s="71">
        <f t="shared" si="38"/>
        <v>41.760576666666665</v>
      </c>
      <c r="G372" s="73">
        <f t="shared" si="39"/>
        <v>6.8554162656</v>
      </c>
      <c r="H372" s="107" t="s">
        <v>155</v>
      </c>
      <c r="I372" s="7">
        <v>46.40296</v>
      </c>
      <c r="J372" s="7">
        <v>38.30959</v>
      </c>
      <c r="K372" s="7">
        <v>40.56918</v>
      </c>
      <c r="L372" s="9"/>
      <c r="M372" s="9"/>
    </row>
    <row r="373" spans="1:13" ht="24">
      <c r="A373" s="10">
        <v>28</v>
      </c>
      <c r="B373" s="223">
        <v>40547</v>
      </c>
      <c r="C373" s="7">
        <v>291.5</v>
      </c>
      <c r="D373" s="7">
        <v>1.672</v>
      </c>
      <c r="E373" s="73">
        <f t="shared" si="33"/>
        <v>0.1444608</v>
      </c>
      <c r="F373" s="71">
        <f t="shared" si="38"/>
        <v>30.46835333333333</v>
      </c>
      <c r="G373" s="73">
        <f t="shared" si="39"/>
        <v>4.401482697215999</v>
      </c>
      <c r="H373" s="107" t="s">
        <v>156</v>
      </c>
      <c r="I373" s="7">
        <v>29.51233</v>
      </c>
      <c r="J373" s="7">
        <v>31.75611</v>
      </c>
      <c r="K373" s="7">
        <v>30.13662</v>
      </c>
      <c r="L373" s="9"/>
      <c r="M373" s="9"/>
    </row>
    <row r="374" spans="1:13" ht="24">
      <c r="A374" s="10">
        <v>29</v>
      </c>
      <c r="B374" s="223">
        <v>40560</v>
      </c>
      <c r="C374" s="7">
        <v>291.47</v>
      </c>
      <c r="D374" s="7">
        <v>1.744</v>
      </c>
      <c r="E374" s="73">
        <f t="shared" si="33"/>
        <v>0.1506816</v>
      </c>
      <c r="F374" s="71">
        <f t="shared" si="38"/>
        <v>41.34126333333334</v>
      </c>
      <c r="G374" s="73">
        <f t="shared" si="39"/>
        <v>6.229367705088</v>
      </c>
      <c r="H374" s="107" t="s">
        <v>157</v>
      </c>
      <c r="I374" s="7">
        <v>47.79399</v>
      </c>
      <c r="J374" s="7">
        <v>45.73037</v>
      </c>
      <c r="K374" s="7">
        <v>30.49943</v>
      </c>
      <c r="L374" s="9"/>
      <c r="M374" s="9"/>
    </row>
    <row r="375" spans="1:13" ht="24">
      <c r="A375" s="10">
        <v>30</v>
      </c>
      <c r="B375" s="223">
        <v>40567</v>
      </c>
      <c r="C375" s="7">
        <v>291.46</v>
      </c>
      <c r="D375" s="7">
        <v>1.199</v>
      </c>
      <c r="E375" s="73">
        <f t="shared" si="33"/>
        <v>0.10359360000000001</v>
      </c>
      <c r="F375" s="71">
        <f t="shared" si="38"/>
        <v>31.670046666666668</v>
      </c>
      <c r="G375" s="73">
        <f t="shared" si="39"/>
        <v>3.2808141463680003</v>
      </c>
      <c r="H375" s="107" t="s">
        <v>158</v>
      </c>
      <c r="I375" s="7">
        <v>39.23026</v>
      </c>
      <c r="J375" s="7">
        <v>26.47927</v>
      </c>
      <c r="K375" s="7">
        <v>29.30061</v>
      </c>
      <c r="L375" s="9"/>
      <c r="M375" s="9"/>
    </row>
    <row r="376" spans="1:13" ht="24">
      <c r="A376" s="10">
        <v>31</v>
      </c>
      <c r="B376" s="223">
        <v>40575</v>
      </c>
      <c r="C376" s="7">
        <v>291.44</v>
      </c>
      <c r="D376" s="7">
        <v>0.819</v>
      </c>
      <c r="E376" s="73">
        <f t="shared" si="33"/>
        <v>0.0707616</v>
      </c>
      <c r="F376" s="71">
        <f t="shared" si="38"/>
        <v>16.52666333333333</v>
      </c>
      <c r="G376" s="73">
        <f t="shared" si="39"/>
        <v>1.1694531401279997</v>
      </c>
      <c r="H376" s="107" t="s">
        <v>159</v>
      </c>
      <c r="I376" s="7">
        <v>11.09004</v>
      </c>
      <c r="J376" s="7">
        <v>23.60466</v>
      </c>
      <c r="K376" s="7">
        <v>14.88529</v>
      </c>
      <c r="L376" s="9"/>
      <c r="M376" s="9"/>
    </row>
    <row r="377" spans="1:14" ht="24">
      <c r="A377" s="10">
        <v>32</v>
      </c>
      <c r="B377" s="223">
        <v>40581</v>
      </c>
      <c r="C377" s="7">
        <v>291.53</v>
      </c>
      <c r="D377" s="7">
        <v>0.781</v>
      </c>
      <c r="E377" s="73">
        <f t="shared" si="33"/>
        <v>0.06747840000000001</v>
      </c>
      <c r="F377" s="71">
        <f t="shared" si="38"/>
        <v>0.002</v>
      </c>
      <c r="G377" s="73"/>
      <c r="H377" s="107" t="s">
        <v>166</v>
      </c>
      <c r="I377" s="7">
        <v>0.002</v>
      </c>
      <c r="J377" s="7">
        <v>0.002</v>
      </c>
      <c r="K377" s="7">
        <v>0.002</v>
      </c>
      <c r="L377" s="7"/>
      <c r="M377" s="7">
        <v>0</v>
      </c>
      <c r="N377" s="7"/>
    </row>
    <row r="378" spans="1:14" ht="24">
      <c r="A378" s="10">
        <v>33</v>
      </c>
      <c r="B378" s="223">
        <v>40591</v>
      </c>
      <c r="C378" s="7">
        <v>291.5</v>
      </c>
      <c r="D378" s="7">
        <v>0.623</v>
      </c>
      <c r="E378" s="73">
        <f t="shared" si="33"/>
        <v>0.053827200000000006</v>
      </c>
      <c r="F378" s="71">
        <f t="shared" si="38"/>
        <v>0.002</v>
      </c>
      <c r="G378" s="73"/>
      <c r="H378" s="107" t="s">
        <v>167</v>
      </c>
      <c r="I378" s="7">
        <v>0.002</v>
      </c>
      <c r="J378" s="7">
        <v>0.002</v>
      </c>
      <c r="K378" s="7">
        <v>0.002</v>
      </c>
      <c r="L378" s="7"/>
      <c r="M378" s="7">
        <v>0</v>
      </c>
      <c r="N378" s="7"/>
    </row>
    <row r="379" spans="1:13" ht="24">
      <c r="A379" s="10">
        <v>34</v>
      </c>
      <c r="B379" s="223">
        <v>40604</v>
      </c>
      <c r="C379" s="7">
        <v>291.89</v>
      </c>
      <c r="D379" s="7">
        <v>5.478</v>
      </c>
      <c r="E379" s="73">
        <f t="shared" si="33"/>
        <v>0.47329920000000003</v>
      </c>
      <c r="F379" s="71">
        <f t="shared" si="38"/>
        <v>400.11842666666666</v>
      </c>
      <c r="G379" s="73">
        <f t="shared" si="39"/>
        <v>189.375731246592</v>
      </c>
      <c r="H379" s="107" t="s">
        <v>168</v>
      </c>
      <c r="I379" s="7">
        <v>364.48076</v>
      </c>
      <c r="J379" s="7">
        <v>394.61343</v>
      </c>
      <c r="K379" s="7">
        <v>441.26109</v>
      </c>
      <c r="L379" s="9"/>
      <c r="M379" s="9"/>
    </row>
    <row r="380" spans="1:13" ht="24">
      <c r="A380" s="10">
        <v>35</v>
      </c>
      <c r="B380" s="223">
        <v>40610</v>
      </c>
      <c r="C380" s="7">
        <v>291.42</v>
      </c>
      <c r="D380" s="7">
        <v>0.761</v>
      </c>
      <c r="E380" s="73">
        <f t="shared" si="33"/>
        <v>0.0657504</v>
      </c>
      <c r="F380" s="71">
        <f t="shared" si="38"/>
        <v>2.5547299999999997</v>
      </c>
      <c r="G380" s="73">
        <f t="shared" si="39"/>
        <v>0.16797451939199998</v>
      </c>
      <c r="H380" s="107" t="s">
        <v>169</v>
      </c>
      <c r="I380" s="7">
        <v>3.95911</v>
      </c>
      <c r="J380" s="7">
        <v>1.26478</v>
      </c>
      <c r="K380" s="7">
        <v>2.4403</v>
      </c>
      <c r="L380" s="9"/>
      <c r="M380" s="9"/>
    </row>
    <row r="381" spans="1:13" ht="24.75" thickBot="1">
      <c r="A381" s="96">
        <v>36</v>
      </c>
      <c r="B381" s="225">
        <v>40617</v>
      </c>
      <c r="C381" s="97">
        <v>291.42</v>
      </c>
      <c r="D381" s="97">
        <v>0.789</v>
      </c>
      <c r="E381" s="98">
        <f t="shared" si="33"/>
        <v>0.06816960000000001</v>
      </c>
      <c r="F381" s="99">
        <f t="shared" si="38"/>
        <v>26.119709999999998</v>
      </c>
      <c r="G381" s="98">
        <f t="shared" si="39"/>
        <v>1.780570182816</v>
      </c>
      <c r="H381" s="109" t="s">
        <v>170</v>
      </c>
      <c r="I381" s="97">
        <v>38.39508</v>
      </c>
      <c r="J381" s="97">
        <v>19.80198</v>
      </c>
      <c r="K381" s="97">
        <v>20.16207</v>
      </c>
      <c r="L381" s="9"/>
      <c r="M381" s="9"/>
    </row>
    <row r="382" spans="1:13" ht="24">
      <c r="A382" s="10">
        <v>1</v>
      </c>
      <c r="B382" s="223">
        <v>40637</v>
      </c>
      <c r="C382" s="7">
        <v>291.39</v>
      </c>
      <c r="D382" s="7">
        <v>0.483</v>
      </c>
      <c r="E382" s="73">
        <f t="shared" si="33"/>
        <v>0.0417312</v>
      </c>
      <c r="F382" s="124">
        <f t="shared" si="38"/>
        <v>1.620863333333333</v>
      </c>
      <c r="G382" s="125">
        <f t="shared" si="39"/>
        <v>0.067640571936</v>
      </c>
      <c r="H382" s="107" t="s">
        <v>160</v>
      </c>
      <c r="I382" s="7">
        <v>1.55154</v>
      </c>
      <c r="J382" s="7">
        <v>0.68371</v>
      </c>
      <c r="K382" s="7">
        <v>2.62734</v>
      </c>
      <c r="L382" s="9"/>
      <c r="M382" s="9"/>
    </row>
    <row r="383" spans="1:14" ht="24">
      <c r="A383" s="10">
        <v>2</v>
      </c>
      <c r="B383" s="223">
        <v>19832</v>
      </c>
      <c r="C383" s="7">
        <v>291.45</v>
      </c>
      <c r="D383" s="7">
        <v>1.741</v>
      </c>
      <c r="E383" s="73">
        <f t="shared" si="33"/>
        <v>0.1504224</v>
      </c>
      <c r="H383" s="107" t="s">
        <v>161</v>
      </c>
      <c r="I383" s="7">
        <v>0</v>
      </c>
      <c r="J383" s="7">
        <v>0</v>
      </c>
      <c r="K383" s="7">
        <v>0</v>
      </c>
      <c r="L383" s="9"/>
      <c r="M383" s="126">
        <f>+AVERAGE(I383:K383)</f>
        <v>0</v>
      </c>
      <c r="N383" s="127">
        <f>M383*E383</f>
        <v>0</v>
      </c>
    </row>
    <row r="384" spans="1:13" ht="24">
      <c r="A384" s="10">
        <v>3</v>
      </c>
      <c r="B384" s="223">
        <v>19839</v>
      </c>
      <c r="C384" s="7">
        <v>291.77</v>
      </c>
      <c r="D384" s="7">
        <v>16.208</v>
      </c>
      <c r="E384" s="73">
        <f t="shared" si="33"/>
        <v>1.4003712</v>
      </c>
      <c r="F384" s="126">
        <f aca="true" t="shared" si="40" ref="F384:F414">+AVERAGE(I384:K384)</f>
        <v>184.74765666666667</v>
      </c>
      <c r="G384" s="127">
        <f aca="true" t="shared" si="41" ref="G384:G414">F384*E384</f>
        <v>258.715297663488</v>
      </c>
      <c r="H384" s="107" t="s">
        <v>162</v>
      </c>
      <c r="I384" s="7">
        <v>188.47264</v>
      </c>
      <c r="J384" s="7">
        <v>188.72135</v>
      </c>
      <c r="K384" s="7">
        <v>177.04898</v>
      </c>
      <c r="L384" s="9"/>
      <c r="M384" s="9"/>
    </row>
    <row r="385" spans="1:13" ht="24">
      <c r="A385" s="10">
        <v>4</v>
      </c>
      <c r="B385" s="223">
        <v>19846</v>
      </c>
      <c r="C385" s="7">
        <v>291.78</v>
      </c>
      <c r="D385" s="7">
        <v>9.712</v>
      </c>
      <c r="E385" s="73">
        <f t="shared" si="33"/>
        <v>0.8391168</v>
      </c>
      <c r="F385" s="71">
        <f t="shared" si="40"/>
        <v>128.75848333333334</v>
      </c>
      <c r="G385" s="73">
        <f t="shared" si="41"/>
        <v>108.04340650752</v>
      </c>
      <c r="H385" s="128" t="s">
        <v>163</v>
      </c>
      <c r="I385" s="7">
        <v>115.73895</v>
      </c>
      <c r="J385" s="7">
        <v>144.78389</v>
      </c>
      <c r="K385" s="7">
        <v>125.75261</v>
      </c>
      <c r="L385" s="9"/>
      <c r="M385" s="9"/>
    </row>
    <row r="386" spans="1:13" ht="24">
      <c r="A386" s="10">
        <v>5</v>
      </c>
      <c r="B386" s="223">
        <v>19853</v>
      </c>
      <c r="C386" s="7">
        <v>291.68</v>
      </c>
      <c r="D386" s="7">
        <v>6.569</v>
      </c>
      <c r="E386" s="73">
        <f t="shared" si="33"/>
        <v>0.5675616</v>
      </c>
      <c r="F386" s="71">
        <f t="shared" si="40"/>
        <v>40.74888000000001</v>
      </c>
      <c r="G386" s="73">
        <f t="shared" si="41"/>
        <v>23.127499531008002</v>
      </c>
      <c r="H386" s="107" t="s">
        <v>164</v>
      </c>
      <c r="I386" s="7">
        <v>53.34548</v>
      </c>
      <c r="J386" s="7">
        <v>24.39416</v>
      </c>
      <c r="K386" s="7">
        <v>44.507</v>
      </c>
      <c r="L386" s="9"/>
      <c r="M386" s="9"/>
    </row>
    <row r="387" spans="1:13" ht="24">
      <c r="A387" s="10">
        <v>6</v>
      </c>
      <c r="B387" s="223">
        <v>19862</v>
      </c>
      <c r="C387" s="7">
        <v>291.88</v>
      </c>
      <c r="D387" s="7">
        <v>14.228</v>
      </c>
      <c r="E387" s="73">
        <f t="shared" si="33"/>
        <v>1.2292992</v>
      </c>
      <c r="F387" s="71">
        <f t="shared" si="40"/>
        <v>224.18440333333334</v>
      </c>
      <c r="G387" s="73">
        <f t="shared" si="41"/>
        <v>275.58970767014404</v>
      </c>
      <c r="H387" s="107" t="s">
        <v>171</v>
      </c>
      <c r="I387" s="7">
        <v>222.76064</v>
      </c>
      <c r="J387" s="7">
        <v>211.9196</v>
      </c>
      <c r="K387" s="7">
        <v>237.87297</v>
      </c>
      <c r="L387" s="9"/>
      <c r="M387" s="9"/>
    </row>
    <row r="388" spans="1:13" ht="24">
      <c r="A388" s="10">
        <v>7</v>
      </c>
      <c r="B388" s="223">
        <v>40696</v>
      </c>
      <c r="C388" s="7">
        <v>291.78</v>
      </c>
      <c r="D388" s="7">
        <v>8.687</v>
      </c>
      <c r="E388" s="73">
        <f t="shared" si="33"/>
        <v>0.7505568</v>
      </c>
      <c r="F388" s="71">
        <f t="shared" si="40"/>
        <v>165.30545333333336</v>
      </c>
      <c r="G388" s="73">
        <f t="shared" si="41"/>
        <v>124.07113207641602</v>
      </c>
      <c r="H388" s="107" t="s">
        <v>172</v>
      </c>
      <c r="I388" s="7">
        <v>177.37224</v>
      </c>
      <c r="J388" s="7">
        <v>165.96592</v>
      </c>
      <c r="K388" s="7">
        <v>152.5782</v>
      </c>
      <c r="L388" s="9"/>
      <c r="M388" s="9"/>
    </row>
    <row r="389" spans="1:13" ht="24">
      <c r="A389" s="10">
        <v>8</v>
      </c>
      <c r="B389" s="223">
        <v>40707</v>
      </c>
      <c r="C389" s="7">
        <v>291.64</v>
      </c>
      <c r="D389" s="7">
        <v>5.374</v>
      </c>
      <c r="E389" s="73">
        <f t="shared" si="33"/>
        <v>0.4643136</v>
      </c>
      <c r="F389" s="71">
        <f t="shared" si="40"/>
        <v>21.15552</v>
      </c>
      <c r="G389" s="73">
        <f t="shared" si="41"/>
        <v>9.822795651072</v>
      </c>
      <c r="H389" s="107" t="s">
        <v>173</v>
      </c>
      <c r="I389" s="7">
        <v>10.47566</v>
      </c>
      <c r="J389" s="7">
        <v>17.29446</v>
      </c>
      <c r="K389" s="7">
        <v>35.69644</v>
      </c>
      <c r="L389" s="9"/>
      <c r="M389" s="9"/>
    </row>
    <row r="390" spans="1:13" ht="24">
      <c r="A390" s="10">
        <v>9</v>
      </c>
      <c r="B390" s="223">
        <v>40714</v>
      </c>
      <c r="C390" s="7">
        <v>291.68</v>
      </c>
      <c r="D390" s="7">
        <v>5.72</v>
      </c>
      <c r="E390" s="73">
        <f t="shared" si="33"/>
        <v>0.494208</v>
      </c>
      <c r="F390" s="71">
        <f t="shared" si="40"/>
        <v>44.30536333333333</v>
      </c>
      <c r="G390" s="73">
        <f t="shared" si="41"/>
        <v>21.89606500224</v>
      </c>
      <c r="H390" s="107" t="s">
        <v>174</v>
      </c>
      <c r="I390" s="7">
        <v>41.96274</v>
      </c>
      <c r="J390" s="7">
        <v>47.59111</v>
      </c>
      <c r="K390" s="7">
        <v>43.36224</v>
      </c>
      <c r="L390" s="9"/>
      <c r="M390" s="9"/>
    </row>
    <row r="391" spans="1:13" ht="24">
      <c r="A391" s="10">
        <v>10</v>
      </c>
      <c r="B391" s="108">
        <v>19918</v>
      </c>
      <c r="C391" s="7">
        <v>291.69</v>
      </c>
      <c r="D391" s="7">
        <v>6.433</v>
      </c>
      <c r="E391" s="73">
        <f t="shared" si="33"/>
        <v>0.5558112000000001</v>
      </c>
      <c r="F391" s="71">
        <f t="shared" si="40"/>
        <v>91.69417</v>
      </c>
      <c r="G391" s="73">
        <f t="shared" si="41"/>
        <v>50.964646660704005</v>
      </c>
      <c r="H391" s="107" t="s">
        <v>135</v>
      </c>
      <c r="I391" s="7">
        <v>83.61568</v>
      </c>
      <c r="J391" s="7">
        <v>97.21716</v>
      </c>
      <c r="K391" s="7">
        <v>94.24967</v>
      </c>
      <c r="L391" s="9"/>
      <c r="M391" s="9"/>
    </row>
    <row r="392" spans="1:13" ht="24">
      <c r="A392" s="10">
        <v>11</v>
      </c>
      <c r="B392" s="108">
        <v>19926</v>
      </c>
      <c r="C392" s="7">
        <v>291.87</v>
      </c>
      <c r="D392" s="7">
        <v>12.176</v>
      </c>
      <c r="E392" s="73">
        <f t="shared" si="33"/>
        <v>1.0520064</v>
      </c>
      <c r="F392" s="71">
        <f t="shared" si="40"/>
        <v>85.23190333333334</v>
      </c>
      <c r="G392" s="73">
        <f t="shared" si="41"/>
        <v>89.664507790848</v>
      </c>
      <c r="H392" s="107" t="s">
        <v>146</v>
      </c>
      <c r="I392" s="7">
        <v>82.76728</v>
      </c>
      <c r="J392" s="7">
        <v>90.51542</v>
      </c>
      <c r="K392" s="7">
        <v>82.41301</v>
      </c>
      <c r="L392" s="9"/>
      <c r="M392" s="9"/>
    </row>
    <row r="393" spans="1:13" ht="24">
      <c r="A393" s="10">
        <v>12</v>
      </c>
      <c r="B393" s="108">
        <v>19930</v>
      </c>
      <c r="C393" s="7">
        <v>292.51</v>
      </c>
      <c r="D393" s="7">
        <v>62.415</v>
      </c>
      <c r="E393" s="73">
        <f t="shared" si="33"/>
        <v>5.392656000000001</v>
      </c>
      <c r="F393" s="71">
        <f t="shared" si="40"/>
        <v>882.9042933333334</v>
      </c>
      <c r="G393" s="73">
        <f t="shared" si="41"/>
        <v>4761.199134869761</v>
      </c>
      <c r="H393" s="107" t="s">
        <v>147</v>
      </c>
      <c r="I393" s="7">
        <v>869.59201</v>
      </c>
      <c r="J393" s="7">
        <v>848.91324</v>
      </c>
      <c r="K393" s="7">
        <v>930.20763</v>
      </c>
      <c r="L393" s="9"/>
      <c r="M393" s="9"/>
    </row>
    <row r="394" spans="1:13" ht="24">
      <c r="A394" s="10">
        <v>13</v>
      </c>
      <c r="B394" s="108">
        <v>19942</v>
      </c>
      <c r="C394" s="7">
        <v>292.23</v>
      </c>
      <c r="D394" s="7">
        <v>27.409</v>
      </c>
      <c r="E394" s="73">
        <f t="shared" si="33"/>
        <v>2.3681376</v>
      </c>
      <c r="F394" s="71">
        <f t="shared" si="40"/>
        <v>157.24672999999999</v>
      </c>
      <c r="G394" s="73">
        <f t="shared" si="41"/>
        <v>372.38189379004797</v>
      </c>
      <c r="H394" s="107" t="s">
        <v>148</v>
      </c>
      <c r="I394" s="7">
        <v>157.33846</v>
      </c>
      <c r="J394" s="7">
        <v>159.95605</v>
      </c>
      <c r="K394" s="7">
        <v>154.44568</v>
      </c>
      <c r="L394" s="9"/>
      <c r="M394" s="9"/>
    </row>
    <row r="395" spans="1:13" ht="24">
      <c r="A395" s="10">
        <v>14</v>
      </c>
      <c r="B395" s="108">
        <v>19947</v>
      </c>
      <c r="C395" s="7">
        <v>292.45</v>
      </c>
      <c r="D395" s="7">
        <v>58.596</v>
      </c>
      <c r="E395" s="73">
        <f t="shared" si="33"/>
        <v>5.0626944</v>
      </c>
      <c r="F395" s="71">
        <f t="shared" si="40"/>
        <v>1420.2577199999998</v>
      </c>
      <c r="G395" s="73">
        <f t="shared" si="41"/>
        <v>7190.330805600767</v>
      </c>
      <c r="H395" s="107" t="s">
        <v>149</v>
      </c>
      <c r="I395" s="7">
        <v>1473.47014</v>
      </c>
      <c r="J395" s="7">
        <v>1480.86757</v>
      </c>
      <c r="K395" s="7">
        <v>1306.43545</v>
      </c>
      <c r="L395" s="9"/>
      <c r="M395" s="9"/>
    </row>
    <row r="396" spans="1:13" ht="24">
      <c r="A396" s="10">
        <v>15</v>
      </c>
      <c r="B396" s="108">
        <v>19953</v>
      </c>
      <c r="C396" s="7">
        <v>292.13</v>
      </c>
      <c r="D396" s="7">
        <v>31.313</v>
      </c>
      <c r="E396" s="73">
        <f t="shared" si="33"/>
        <v>2.7054432</v>
      </c>
      <c r="F396" s="71">
        <f t="shared" si="40"/>
        <v>108.04872999999999</v>
      </c>
      <c r="G396" s="73">
        <f t="shared" si="41"/>
        <v>292.31970184713595</v>
      </c>
      <c r="H396" s="107" t="s">
        <v>150</v>
      </c>
      <c r="I396" s="7">
        <v>104.31727</v>
      </c>
      <c r="J396" s="7">
        <v>105.84576</v>
      </c>
      <c r="K396" s="7">
        <v>113.98316</v>
      </c>
      <c r="L396" s="9"/>
      <c r="M396" s="9"/>
    </row>
    <row r="397" spans="1:13" ht="24">
      <c r="A397" s="10">
        <v>16</v>
      </c>
      <c r="B397" s="108">
        <v>19981</v>
      </c>
      <c r="C397" s="7">
        <v>292.74</v>
      </c>
      <c r="D397" s="7">
        <v>53.164</v>
      </c>
      <c r="E397" s="73">
        <f t="shared" si="33"/>
        <v>4.5933696</v>
      </c>
      <c r="F397" s="71">
        <f t="shared" si="40"/>
        <v>296.8428466666666</v>
      </c>
      <c r="G397" s="73">
        <f t="shared" si="41"/>
        <v>1363.5089078561277</v>
      </c>
      <c r="H397" s="107" t="s">
        <v>151</v>
      </c>
      <c r="I397" s="7">
        <v>281.84503</v>
      </c>
      <c r="J397" s="7">
        <v>276.37672</v>
      </c>
      <c r="K397" s="7">
        <v>332.30679</v>
      </c>
      <c r="L397" s="9"/>
      <c r="M397" s="9"/>
    </row>
    <row r="398" spans="1:13" ht="24">
      <c r="A398" s="10">
        <v>17</v>
      </c>
      <c r="B398" s="108">
        <v>19991</v>
      </c>
      <c r="C398" s="7">
        <v>294</v>
      </c>
      <c r="D398" s="7">
        <v>217.346</v>
      </c>
      <c r="E398" s="73">
        <f t="shared" si="33"/>
        <v>18.778694400000003</v>
      </c>
      <c r="F398" s="71">
        <f t="shared" si="40"/>
        <v>1616.2177966666668</v>
      </c>
      <c r="G398" s="73">
        <f t="shared" si="41"/>
        <v>30350.46008744468</v>
      </c>
      <c r="H398" s="107" t="s">
        <v>152</v>
      </c>
      <c r="I398" s="7">
        <v>1685.45822</v>
      </c>
      <c r="J398" s="7">
        <v>1604.0799</v>
      </c>
      <c r="K398" s="7">
        <v>1559.11527</v>
      </c>
      <c r="L398" s="9"/>
      <c r="M398" s="9"/>
    </row>
    <row r="399" spans="1:13" ht="24">
      <c r="A399" s="10">
        <v>18</v>
      </c>
      <c r="B399" s="108">
        <v>19991</v>
      </c>
      <c r="C399" s="7">
        <v>293.7</v>
      </c>
      <c r="D399" s="7">
        <v>145.89</v>
      </c>
      <c r="E399" s="73">
        <f t="shared" si="33"/>
        <v>12.604896</v>
      </c>
      <c r="F399" s="71">
        <f t="shared" si="40"/>
        <v>1497.31197</v>
      </c>
      <c r="G399" s="73">
        <f t="shared" si="41"/>
        <v>18873.46166140512</v>
      </c>
      <c r="H399" s="107" t="s">
        <v>153</v>
      </c>
      <c r="I399" s="7">
        <v>1404.88931</v>
      </c>
      <c r="J399" s="7">
        <v>1535.50797</v>
      </c>
      <c r="K399" s="7">
        <v>1551.53863</v>
      </c>
      <c r="L399" s="9"/>
      <c r="M399" s="9"/>
    </row>
    <row r="400" spans="1:13" ht="24">
      <c r="A400" s="10">
        <v>19</v>
      </c>
      <c r="B400" s="108">
        <v>20004</v>
      </c>
      <c r="C400" s="7">
        <v>292.47</v>
      </c>
      <c r="D400" s="7">
        <v>31.559</v>
      </c>
      <c r="E400" s="73">
        <f t="shared" si="33"/>
        <v>2.7266976</v>
      </c>
      <c r="F400" s="71">
        <f t="shared" si="40"/>
        <v>90.83809333333333</v>
      </c>
      <c r="G400" s="73">
        <f t="shared" si="41"/>
        <v>247.68801108057602</v>
      </c>
      <c r="H400" s="107" t="s">
        <v>154</v>
      </c>
      <c r="I400" s="7">
        <v>88.64706</v>
      </c>
      <c r="J400" s="7">
        <v>93.82251</v>
      </c>
      <c r="K400" s="7">
        <v>90.04471</v>
      </c>
      <c r="L400" s="9"/>
      <c r="M400" s="9"/>
    </row>
    <row r="401" spans="1:13" ht="24">
      <c r="A401" s="10">
        <v>20</v>
      </c>
      <c r="B401" s="108">
        <v>20009</v>
      </c>
      <c r="C401" s="7">
        <v>292.4</v>
      </c>
      <c r="D401" s="7">
        <v>25.471</v>
      </c>
      <c r="E401" s="73">
        <f t="shared" si="33"/>
        <v>2.2006944</v>
      </c>
      <c r="F401" s="71">
        <f t="shared" si="40"/>
        <v>135.84834333333333</v>
      </c>
      <c r="G401" s="73">
        <f t="shared" si="41"/>
        <v>298.96068842294403</v>
      </c>
      <c r="H401" s="107" t="s">
        <v>137</v>
      </c>
      <c r="I401" s="7">
        <v>151.77433</v>
      </c>
      <c r="J401" s="7">
        <v>131.63816</v>
      </c>
      <c r="K401" s="7">
        <v>124.13254</v>
      </c>
      <c r="L401" s="9"/>
      <c r="M401" s="9"/>
    </row>
    <row r="402" spans="1:13" ht="24">
      <c r="A402" s="10">
        <v>21</v>
      </c>
      <c r="B402" s="108">
        <v>20016</v>
      </c>
      <c r="C402" s="7">
        <v>292.41</v>
      </c>
      <c r="D402" s="7">
        <v>26.744</v>
      </c>
      <c r="E402" s="73">
        <f t="shared" si="33"/>
        <v>2.3106816</v>
      </c>
      <c r="F402" s="71">
        <f t="shared" si="40"/>
        <v>135.80716999999999</v>
      </c>
      <c r="G402" s="73">
        <f t="shared" si="41"/>
        <v>313.807128867072</v>
      </c>
      <c r="H402" s="107" t="s">
        <v>126</v>
      </c>
      <c r="I402" s="7">
        <v>203.25497</v>
      </c>
      <c r="J402" s="7">
        <v>101.20691</v>
      </c>
      <c r="K402" s="7">
        <v>102.95963</v>
      </c>
      <c r="L402" s="9"/>
      <c r="M402" s="9"/>
    </row>
    <row r="403" spans="1:13" ht="24">
      <c r="A403" s="10">
        <v>22</v>
      </c>
      <c r="B403" s="108">
        <v>20033</v>
      </c>
      <c r="C403" s="7">
        <v>292.12</v>
      </c>
      <c r="D403" s="7">
        <v>21.335</v>
      </c>
      <c r="E403" s="73">
        <f t="shared" si="33"/>
        <v>1.843344</v>
      </c>
      <c r="F403" s="71">
        <f t="shared" si="40"/>
        <v>24.323999999999998</v>
      </c>
      <c r="G403" s="73">
        <f t="shared" si="41"/>
        <v>44.837499455999996</v>
      </c>
      <c r="H403" s="107" t="s">
        <v>127</v>
      </c>
      <c r="I403" s="7">
        <v>28.54533</v>
      </c>
      <c r="J403" s="7">
        <v>25.83083</v>
      </c>
      <c r="K403" s="7">
        <v>18.59584</v>
      </c>
      <c r="L403" s="9"/>
      <c r="M403" s="9"/>
    </row>
    <row r="404" spans="1:13" ht="24">
      <c r="A404" s="10">
        <v>23</v>
      </c>
      <c r="B404" s="108">
        <v>20037</v>
      </c>
      <c r="C404" s="7">
        <v>292.06</v>
      </c>
      <c r="D404" s="7">
        <v>15.299</v>
      </c>
      <c r="E404" s="73">
        <f t="shared" si="33"/>
        <v>1.3218336</v>
      </c>
      <c r="F404" s="71">
        <f t="shared" si="40"/>
        <v>100.21425666666666</v>
      </c>
      <c r="G404" s="73">
        <f t="shared" si="41"/>
        <v>132.46657166102398</v>
      </c>
      <c r="H404" s="107" t="s">
        <v>138</v>
      </c>
      <c r="I404" s="7">
        <v>106.21681</v>
      </c>
      <c r="J404" s="7">
        <v>104.48797</v>
      </c>
      <c r="K404" s="7">
        <v>89.93799</v>
      </c>
      <c r="L404" s="9"/>
      <c r="M404" s="9"/>
    </row>
    <row r="405" spans="1:13" ht="24">
      <c r="A405" s="10">
        <v>24</v>
      </c>
      <c r="B405" s="108">
        <v>20044</v>
      </c>
      <c r="C405" s="7">
        <v>292.02</v>
      </c>
      <c r="D405" s="7">
        <v>12.054</v>
      </c>
      <c r="E405" s="73">
        <f t="shared" si="33"/>
        <v>1.0414656</v>
      </c>
      <c r="F405" s="71">
        <f t="shared" si="40"/>
        <v>31.44119666666667</v>
      </c>
      <c r="G405" s="73">
        <f t="shared" si="41"/>
        <v>32.744924751168</v>
      </c>
      <c r="H405" s="107" t="s">
        <v>139</v>
      </c>
      <c r="I405" s="7">
        <v>33.63313</v>
      </c>
      <c r="J405" s="7">
        <v>35.04033</v>
      </c>
      <c r="K405" s="7">
        <v>25.65013</v>
      </c>
      <c r="L405" s="9"/>
      <c r="M405" s="9"/>
    </row>
    <row r="406" spans="1:13" ht="24">
      <c r="A406" s="10">
        <v>25</v>
      </c>
      <c r="B406" s="108">
        <v>20066</v>
      </c>
      <c r="C406" s="7">
        <v>291.89</v>
      </c>
      <c r="D406" s="7">
        <v>8.279</v>
      </c>
      <c r="E406" s="73">
        <f t="shared" si="33"/>
        <v>0.7153056</v>
      </c>
      <c r="F406" s="71">
        <f t="shared" si="40"/>
        <v>13.683163333333333</v>
      </c>
      <c r="G406" s="73">
        <f t="shared" si="41"/>
        <v>9.787643358048</v>
      </c>
      <c r="H406" s="107" t="s">
        <v>129</v>
      </c>
      <c r="I406" s="7">
        <v>15.26208</v>
      </c>
      <c r="J406" s="7">
        <v>15.52661</v>
      </c>
      <c r="K406" s="7">
        <v>10.2608</v>
      </c>
      <c r="L406" s="9"/>
      <c r="M406" s="9"/>
    </row>
    <row r="407" spans="1:13" ht="24">
      <c r="A407" s="10">
        <v>26</v>
      </c>
      <c r="B407" s="108">
        <v>20072</v>
      </c>
      <c r="C407" s="7">
        <v>291.88</v>
      </c>
      <c r="D407" s="7">
        <v>7.873</v>
      </c>
      <c r="E407" s="73">
        <f t="shared" si="33"/>
        <v>0.6802272</v>
      </c>
      <c r="F407" s="71">
        <f t="shared" si="40"/>
        <v>35.311640000000004</v>
      </c>
      <c r="G407" s="73">
        <f t="shared" si="41"/>
        <v>24.019938004608004</v>
      </c>
      <c r="H407" s="107" t="s">
        <v>130</v>
      </c>
      <c r="I407" s="7">
        <v>31.0976</v>
      </c>
      <c r="J407" s="7">
        <v>36.7647</v>
      </c>
      <c r="K407" s="7">
        <v>38.07262</v>
      </c>
      <c r="L407" s="9"/>
      <c r="M407" s="9"/>
    </row>
    <row r="408" spans="1:13" ht="24">
      <c r="A408" s="10">
        <v>27</v>
      </c>
      <c r="B408" s="108">
        <v>20079</v>
      </c>
      <c r="C408" s="7">
        <v>291.79</v>
      </c>
      <c r="D408" s="7">
        <v>5.658</v>
      </c>
      <c r="E408" s="73">
        <f t="shared" si="33"/>
        <v>0.48885120000000004</v>
      </c>
      <c r="F408" s="71">
        <f t="shared" si="40"/>
        <v>22.514323333333333</v>
      </c>
      <c r="G408" s="73">
        <f t="shared" si="41"/>
        <v>11.006153978688001</v>
      </c>
      <c r="H408" s="107" t="s">
        <v>155</v>
      </c>
      <c r="I408" s="7">
        <v>22.87544</v>
      </c>
      <c r="J408" s="7">
        <v>27.42678</v>
      </c>
      <c r="K408" s="7">
        <v>17.24075</v>
      </c>
      <c r="L408" s="9"/>
      <c r="M408" s="9"/>
    </row>
    <row r="409" spans="1:13" ht="24">
      <c r="A409" s="10">
        <v>28</v>
      </c>
      <c r="B409" s="108">
        <v>20099</v>
      </c>
      <c r="C409" s="7">
        <v>291.76</v>
      </c>
      <c r="D409" s="7">
        <v>4.137</v>
      </c>
      <c r="E409" s="73">
        <f t="shared" si="33"/>
        <v>0.3574368</v>
      </c>
      <c r="F409" s="71">
        <f t="shared" si="40"/>
        <v>28.52339333333333</v>
      </c>
      <c r="G409" s="73">
        <f t="shared" si="41"/>
        <v>10.195310438207999</v>
      </c>
      <c r="H409" s="107" t="s">
        <v>156</v>
      </c>
      <c r="I409" s="7">
        <v>30.4163</v>
      </c>
      <c r="J409" s="7">
        <v>22.6535</v>
      </c>
      <c r="K409" s="7">
        <v>32.50038</v>
      </c>
      <c r="L409" s="9"/>
      <c r="M409" s="9"/>
    </row>
    <row r="410" spans="1:13" ht="24">
      <c r="A410" s="10">
        <v>29</v>
      </c>
      <c r="B410" s="108">
        <v>20099</v>
      </c>
      <c r="C410" s="7">
        <v>291.77</v>
      </c>
      <c r="D410" s="7">
        <v>4.659</v>
      </c>
      <c r="E410" s="73">
        <f t="shared" si="33"/>
        <v>0.4025376</v>
      </c>
      <c r="F410" s="71">
        <f t="shared" si="40"/>
        <v>14.701333333333332</v>
      </c>
      <c r="G410" s="73">
        <f t="shared" si="41"/>
        <v>5.9178394368</v>
      </c>
      <c r="H410" s="107" t="s">
        <v>157</v>
      </c>
      <c r="I410" s="7">
        <v>8.87311</v>
      </c>
      <c r="J410" s="7">
        <v>10.8513</v>
      </c>
      <c r="K410" s="7">
        <v>24.37959</v>
      </c>
      <c r="L410" s="9"/>
      <c r="M410" s="9"/>
    </row>
    <row r="411" spans="1:13" ht="24">
      <c r="A411" s="10">
        <v>30</v>
      </c>
      <c r="B411" s="108">
        <v>20114</v>
      </c>
      <c r="C411" s="7">
        <v>291.68</v>
      </c>
      <c r="D411" s="7">
        <v>2.954</v>
      </c>
      <c r="E411" s="73">
        <f t="shared" si="33"/>
        <v>0.25522560000000005</v>
      </c>
      <c r="F411" s="71">
        <f t="shared" si="40"/>
        <v>10.418473333333333</v>
      </c>
      <c r="G411" s="73">
        <f t="shared" si="41"/>
        <v>2.6590611075840003</v>
      </c>
      <c r="H411" s="107" t="s">
        <v>158</v>
      </c>
      <c r="I411" s="7">
        <v>11.85405</v>
      </c>
      <c r="J411" s="7">
        <v>5.13206</v>
      </c>
      <c r="K411" s="7">
        <v>14.26931</v>
      </c>
      <c r="L411" s="9"/>
      <c r="M411" s="9"/>
    </row>
    <row r="412" spans="1:13" ht="24">
      <c r="A412" s="10">
        <v>31</v>
      </c>
      <c r="B412" s="108">
        <v>20121</v>
      </c>
      <c r="C412" s="7">
        <v>291.7</v>
      </c>
      <c r="D412" s="7">
        <v>3.322</v>
      </c>
      <c r="E412" s="73">
        <f t="shared" si="33"/>
        <v>0.2870208</v>
      </c>
      <c r="F412" s="71">
        <f t="shared" si="40"/>
        <v>28.976076666666668</v>
      </c>
      <c r="G412" s="73">
        <f t="shared" si="41"/>
        <v>8.316736705728001</v>
      </c>
      <c r="H412" s="107" t="s">
        <v>159</v>
      </c>
      <c r="I412" s="7">
        <v>37.51842</v>
      </c>
      <c r="J412" s="7">
        <v>32.19288</v>
      </c>
      <c r="K412" s="7">
        <v>17.21693</v>
      </c>
      <c r="L412" s="9"/>
      <c r="M412" s="9"/>
    </row>
    <row r="413" spans="1:13" ht="24">
      <c r="A413" s="10">
        <v>32</v>
      </c>
      <c r="B413" s="108">
        <v>20126</v>
      </c>
      <c r="C413" s="7">
        <v>291.71</v>
      </c>
      <c r="D413" s="7">
        <v>3.45</v>
      </c>
      <c r="E413" s="73">
        <f t="shared" si="33"/>
        <v>0.29808</v>
      </c>
      <c r="F413" s="71">
        <f t="shared" si="40"/>
        <v>14.580376666666666</v>
      </c>
      <c r="G413" s="73">
        <f t="shared" si="41"/>
        <v>4.3461186768</v>
      </c>
      <c r="H413" s="107" t="s">
        <v>166</v>
      </c>
      <c r="I413" s="7">
        <v>15.03081</v>
      </c>
      <c r="J413" s="7">
        <v>9.14158</v>
      </c>
      <c r="K413" s="7">
        <v>19.56874</v>
      </c>
      <c r="L413" s="9"/>
      <c r="M413" s="9"/>
    </row>
    <row r="414" spans="1:13" ht="24">
      <c r="A414" s="10">
        <v>33</v>
      </c>
      <c r="B414" s="108">
        <v>20140</v>
      </c>
      <c r="C414" s="7">
        <v>291.64</v>
      </c>
      <c r="D414" s="7">
        <v>2.144</v>
      </c>
      <c r="E414" s="73">
        <f t="shared" si="33"/>
        <v>0.18524160000000003</v>
      </c>
      <c r="F414" s="71">
        <f t="shared" si="40"/>
        <v>28.26698</v>
      </c>
      <c r="G414" s="73">
        <f t="shared" si="41"/>
        <v>5.236220602368001</v>
      </c>
      <c r="H414" s="107" t="s">
        <v>167</v>
      </c>
      <c r="I414" s="7">
        <v>30.68875</v>
      </c>
      <c r="J414" s="7">
        <v>29.44091</v>
      </c>
      <c r="K414" s="7">
        <v>24.67128</v>
      </c>
      <c r="L414" s="9"/>
      <c r="M414" s="9"/>
    </row>
    <row r="415" spans="1:14" ht="24">
      <c r="A415" s="10">
        <v>34</v>
      </c>
      <c r="B415" s="108">
        <v>20150</v>
      </c>
      <c r="C415" s="7">
        <v>291.6</v>
      </c>
      <c r="D415" s="7">
        <v>1.76</v>
      </c>
      <c r="E415" s="73">
        <f t="shared" si="33"/>
        <v>0.152064</v>
      </c>
      <c r="H415" s="107" t="s">
        <v>168</v>
      </c>
      <c r="I415" s="7">
        <v>0</v>
      </c>
      <c r="J415" s="7">
        <v>0</v>
      </c>
      <c r="K415" s="7">
        <v>0</v>
      </c>
      <c r="L415" s="9"/>
      <c r="M415" s="71">
        <f>+AVERAGE(I415:K415)</f>
        <v>0</v>
      </c>
      <c r="N415" s="73">
        <f>M415*E415</f>
        <v>0</v>
      </c>
    </row>
    <row r="416" spans="1:13" ht="24">
      <c r="A416" s="10">
        <v>35</v>
      </c>
      <c r="B416" s="108">
        <v>20160</v>
      </c>
      <c r="C416" s="7">
        <v>291.57</v>
      </c>
      <c r="D416" s="7">
        <v>1.892</v>
      </c>
      <c r="E416" s="73">
        <f t="shared" si="33"/>
        <v>0.1634688</v>
      </c>
      <c r="F416" s="71">
        <f>+AVERAGE(I416:K416)</f>
        <v>4.4905066666666675</v>
      </c>
      <c r="G416" s="73">
        <f>F416*E416</f>
        <v>0.7340577361920001</v>
      </c>
      <c r="H416" s="107" t="s">
        <v>169</v>
      </c>
      <c r="I416" s="7">
        <v>6.33602</v>
      </c>
      <c r="J416" s="7">
        <v>0</v>
      </c>
      <c r="K416" s="7">
        <v>7.1355</v>
      </c>
      <c r="L416" s="9"/>
      <c r="M416" s="9"/>
    </row>
    <row r="417" spans="1:13" ht="24.75" thickBot="1">
      <c r="A417" s="10">
        <v>36</v>
      </c>
      <c r="B417" s="108">
        <v>20167</v>
      </c>
      <c r="C417" s="7">
        <v>291.56</v>
      </c>
      <c r="D417" s="7">
        <v>1.683</v>
      </c>
      <c r="E417" s="73">
        <f t="shared" si="33"/>
        <v>0.14541120000000002</v>
      </c>
      <c r="F417" s="99">
        <f>+AVERAGE(I417:K417)</f>
        <v>10.347173333333332</v>
      </c>
      <c r="G417" s="98">
        <f>F417*E417</f>
        <v>1.504594891008</v>
      </c>
      <c r="H417" s="107" t="s">
        <v>170</v>
      </c>
      <c r="I417" s="7">
        <v>0</v>
      </c>
      <c r="J417" s="7">
        <v>18.20505</v>
      </c>
      <c r="K417" s="7">
        <v>12.83647</v>
      </c>
      <c r="L417" s="9"/>
      <c r="M417" s="9"/>
    </row>
    <row r="418" spans="1:14" ht="24">
      <c r="A418" s="10">
        <v>1</v>
      </c>
      <c r="B418" s="135">
        <v>20181</v>
      </c>
      <c r="C418" s="100">
        <v>291.59</v>
      </c>
      <c r="D418" s="100">
        <v>2.617</v>
      </c>
      <c r="E418" s="101">
        <f t="shared" si="33"/>
        <v>0.2261088</v>
      </c>
      <c r="H418" s="129" t="s">
        <v>160</v>
      </c>
      <c r="I418" s="100">
        <v>0</v>
      </c>
      <c r="J418" s="100">
        <v>0</v>
      </c>
      <c r="K418" s="100">
        <v>0</v>
      </c>
      <c r="L418" s="9"/>
      <c r="M418" s="71">
        <f>+AVERAGE(I418:K418)</f>
        <v>0</v>
      </c>
      <c r="N418" s="73">
        <f>M418*E418</f>
        <v>0</v>
      </c>
    </row>
    <row r="419" spans="1:14" ht="24">
      <c r="A419" s="10">
        <v>2</v>
      </c>
      <c r="B419" s="108">
        <v>20197</v>
      </c>
      <c r="C419" s="7">
        <v>291.49</v>
      </c>
      <c r="D419" s="7">
        <v>0.739</v>
      </c>
      <c r="E419" s="73">
        <f t="shared" si="33"/>
        <v>0.0638496</v>
      </c>
      <c r="H419" s="107" t="s">
        <v>161</v>
      </c>
      <c r="I419" s="7">
        <v>0</v>
      </c>
      <c r="J419" s="7">
        <v>0</v>
      </c>
      <c r="K419" s="7">
        <v>0</v>
      </c>
      <c r="L419" s="9"/>
      <c r="M419" s="71">
        <f>+AVERAGE(I419:K419)</f>
        <v>0</v>
      </c>
      <c r="N419" s="73">
        <f>M419*E419</f>
        <v>0</v>
      </c>
    </row>
    <row r="420" spans="1:14" ht="24">
      <c r="A420" s="10">
        <v>3</v>
      </c>
      <c r="B420" s="108">
        <v>20203</v>
      </c>
      <c r="C420" s="7">
        <v>291.53</v>
      </c>
      <c r="D420" s="7">
        <v>1.38</v>
      </c>
      <c r="E420" s="73">
        <f t="shared" si="33"/>
        <v>0.11923199999999999</v>
      </c>
      <c r="H420" s="107" t="s">
        <v>162</v>
      </c>
      <c r="I420" s="7">
        <v>0</v>
      </c>
      <c r="J420" s="7">
        <v>0</v>
      </c>
      <c r="K420" s="7">
        <v>0</v>
      </c>
      <c r="L420" s="9"/>
      <c r="M420" s="71">
        <f>+AVERAGE(I420:K420)</f>
        <v>0</v>
      </c>
      <c r="N420" s="73">
        <f>M420*E420</f>
        <v>0</v>
      </c>
    </row>
    <row r="421" spans="1:13" ht="24">
      <c r="A421" s="10">
        <v>4</v>
      </c>
      <c r="B421" s="108">
        <v>20218</v>
      </c>
      <c r="C421" s="7">
        <v>291.77</v>
      </c>
      <c r="D421" s="7">
        <v>4.641</v>
      </c>
      <c r="E421" s="73">
        <f t="shared" si="33"/>
        <v>0.4009824</v>
      </c>
      <c r="F421" s="71">
        <f aca="true" t="shared" si="42" ref="F421:F501">+AVERAGE(I421:K421)</f>
        <v>45.91732666666667</v>
      </c>
      <c r="G421" s="73">
        <f aca="true" t="shared" si="43" ref="G421:G501">F421*E421</f>
        <v>18.412039848384</v>
      </c>
      <c r="H421" s="128" t="s">
        <v>163</v>
      </c>
      <c r="I421" s="7">
        <v>44.17509</v>
      </c>
      <c r="J421" s="7">
        <v>42.15071</v>
      </c>
      <c r="K421" s="7">
        <v>51.42618</v>
      </c>
      <c r="L421" s="9"/>
      <c r="M421" s="9"/>
    </row>
    <row r="422" spans="1:13" ht="24">
      <c r="A422" s="10">
        <v>5</v>
      </c>
      <c r="B422" s="108">
        <v>20223</v>
      </c>
      <c r="C422" s="7">
        <v>291.64</v>
      </c>
      <c r="D422" s="7">
        <v>2.606</v>
      </c>
      <c r="E422" s="73">
        <f t="shared" si="33"/>
        <v>0.2251584</v>
      </c>
      <c r="F422" s="71">
        <f t="shared" si="42"/>
        <v>290.86561333333333</v>
      </c>
      <c r="G422" s="73">
        <f t="shared" si="43"/>
        <v>65.490836113152</v>
      </c>
      <c r="H422" s="107" t="s">
        <v>164</v>
      </c>
      <c r="I422" s="7">
        <v>304.99609</v>
      </c>
      <c r="J422" s="7">
        <v>293.24344</v>
      </c>
      <c r="K422" s="7">
        <v>274.35731</v>
      </c>
      <c r="L422" s="9"/>
      <c r="M422" s="9"/>
    </row>
    <row r="423" spans="1:13" ht="24">
      <c r="A423" s="10">
        <v>6</v>
      </c>
      <c r="B423" s="108">
        <v>20230</v>
      </c>
      <c r="C423" s="7">
        <v>291.65</v>
      </c>
      <c r="D423" s="7">
        <v>2.653</v>
      </c>
      <c r="E423" s="73">
        <f t="shared" si="33"/>
        <v>0.2292192</v>
      </c>
      <c r="F423" s="71">
        <f t="shared" si="42"/>
        <v>14.051063333333332</v>
      </c>
      <c r="G423" s="73">
        <f t="shared" si="43"/>
        <v>3.2207734964159997</v>
      </c>
      <c r="H423" s="107" t="s">
        <v>171</v>
      </c>
      <c r="I423" s="7">
        <v>12.63634</v>
      </c>
      <c r="J423" s="7">
        <v>14.3481</v>
      </c>
      <c r="K423" s="7">
        <v>15.16875</v>
      </c>
      <c r="L423" s="9"/>
      <c r="M423" s="9"/>
    </row>
    <row r="424" spans="1:13" ht="24">
      <c r="A424" s="10">
        <v>7</v>
      </c>
      <c r="B424" s="108">
        <v>20245</v>
      </c>
      <c r="C424" s="7">
        <v>291.64</v>
      </c>
      <c r="D424" s="7">
        <v>2.609</v>
      </c>
      <c r="E424" s="73">
        <f t="shared" si="33"/>
        <v>0.22541760000000002</v>
      </c>
      <c r="F424" s="71">
        <f t="shared" si="42"/>
        <v>42.760333333333335</v>
      </c>
      <c r="G424" s="73">
        <f t="shared" si="43"/>
        <v>9.638931715200002</v>
      </c>
      <c r="H424" s="107" t="s">
        <v>172</v>
      </c>
      <c r="I424" s="7">
        <v>43.13736</v>
      </c>
      <c r="J424" s="7">
        <v>41.34849</v>
      </c>
      <c r="K424" s="7">
        <v>43.79515</v>
      </c>
      <c r="L424" s="9"/>
      <c r="M424" s="9"/>
    </row>
    <row r="425" spans="1:13" ht="24">
      <c r="A425" s="10">
        <v>8</v>
      </c>
      <c r="B425" s="108">
        <v>20252</v>
      </c>
      <c r="C425" s="7">
        <v>291.73</v>
      </c>
      <c r="D425" s="7">
        <v>3.671</v>
      </c>
      <c r="E425" s="73">
        <f t="shared" si="33"/>
        <v>0.3171744</v>
      </c>
      <c r="F425" s="71">
        <f t="shared" si="42"/>
        <v>35.01977333333333</v>
      </c>
      <c r="G425" s="73">
        <f t="shared" si="43"/>
        <v>11.107375595136</v>
      </c>
      <c r="H425" s="107" t="s">
        <v>173</v>
      </c>
      <c r="I425" s="7">
        <v>34.68381</v>
      </c>
      <c r="J425" s="7">
        <v>31.2082</v>
      </c>
      <c r="K425" s="7">
        <v>39.16731</v>
      </c>
      <c r="L425" s="9"/>
      <c r="M425" s="9"/>
    </row>
    <row r="426" spans="1:13" ht="24">
      <c r="A426" s="10">
        <v>9</v>
      </c>
      <c r="B426" s="108">
        <v>20258</v>
      </c>
      <c r="C426" s="7">
        <v>291.66</v>
      </c>
      <c r="D426" s="7">
        <v>2.359</v>
      </c>
      <c r="E426" s="73">
        <f t="shared" si="33"/>
        <v>0.20381760000000002</v>
      </c>
      <c r="F426" s="71">
        <f t="shared" si="42"/>
        <v>34.612590000000004</v>
      </c>
      <c r="G426" s="73">
        <f t="shared" si="43"/>
        <v>7.054655023584002</v>
      </c>
      <c r="H426" s="107" t="s">
        <v>174</v>
      </c>
      <c r="I426" s="7">
        <v>40.0276</v>
      </c>
      <c r="J426" s="7">
        <v>31.22312</v>
      </c>
      <c r="K426" s="7">
        <v>32.58705</v>
      </c>
      <c r="L426" s="9"/>
      <c r="M426" s="9"/>
    </row>
    <row r="427" spans="1:13" ht="24">
      <c r="A427" s="10">
        <v>10</v>
      </c>
      <c r="B427" s="108">
        <v>20280</v>
      </c>
      <c r="C427" s="7">
        <v>291.9</v>
      </c>
      <c r="D427" s="7">
        <v>9.188</v>
      </c>
      <c r="E427" s="73">
        <f t="shared" si="33"/>
        <v>0.7938432000000001</v>
      </c>
      <c r="F427" s="71">
        <f t="shared" si="42"/>
        <v>47.25306666666666</v>
      </c>
      <c r="G427" s="73">
        <f t="shared" si="43"/>
        <v>37.51152565248</v>
      </c>
      <c r="H427" s="107" t="s">
        <v>135</v>
      </c>
      <c r="I427" s="7">
        <v>55.02183</v>
      </c>
      <c r="J427" s="7">
        <v>46.08696</v>
      </c>
      <c r="K427" s="7">
        <v>40.65041</v>
      </c>
      <c r="L427" s="9"/>
      <c r="M427" s="9"/>
    </row>
    <row r="428" spans="1:13" ht="24">
      <c r="A428" s="10">
        <v>11</v>
      </c>
      <c r="B428" s="108">
        <v>20286</v>
      </c>
      <c r="C428" s="7">
        <v>291.85</v>
      </c>
      <c r="D428" s="7">
        <v>8.344</v>
      </c>
      <c r="E428" s="73">
        <f t="shared" si="33"/>
        <v>0.7209215999999999</v>
      </c>
      <c r="F428" s="71">
        <f t="shared" si="42"/>
        <v>62.46863333333334</v>
      </c>
      <c r="G428" s="73">
        <f t="shared" si="43"/>
        <v>45.03498709248</v>
      </c>
      <c r="H428" s="107" t="s">
        <v>146</v>
      </c>
      <c r="I428" s="7">
        <v>84.70705</v>
      </c>
      <c r="J428" s="7">
        <v>45.18691</v>
      </c>
      <c r="K428" s="7">
        <v>57.51194</v>
      </c>
      <c r="L428" s="9"/>
      <c r="M428" s="9"/>
    </row>
    <row r="429" spans="1:13" ht="24">
      <c r="A429" s="10">
        <v>12</v>
      </c>
      <c r="B429" s="108">
        <v>20293</v>
      </c>
      <c r="C429" s="7">
        <v>291.76</v>
      </c>
      <c r="D429" s="7">
        <v>4.351</v>
      </c>
      <c r="E429" s="73">
        <f t="shared" si="33"/>
        <v>0.3759264</v>
      </c>
      <c r="F429" s="71">
        <f t="shared" si="42"/>
        <v>22.740013333333337</v>
      </c>
      <c r="G429" s="73">
        <f t="shared" si="43"/>
        <v>8.548571348352</v>
      </c>
      <c r="H429" s="107" t="s">
        <v>147</v>
      </c>
      <c r="I429" s="7">
        <v>19.91361</v>
      </c>
      <c r="J429" s="7">
        <v>14.15167</v>
      </c>
      <c r="K429" s="7">
        <v>34.15476</v>
      </c>
      <c r="L429" s="9"/>
      <c r="M429" s="9"/>
    </row>
    <row r="430" spans="1:13" ht="24">
      <c r="A430" s="10">
        <v>13</v>
      </c>
      <c r="B430" s="108">
        <v>20315</v>
      </c>
      <c r="C430" s="7">
        <v>291.75</v>
      </c>
      <c r="D430" s="7">
        <v>4.109</v>
      </c>
      <c r="E430" s="73">
        <f t="shared" si="33"/>
        <v>0.35501760000000004</v>
      </c>
      <c r="F430" s="71">
        <f t="shared" si="42"/>
        <v>52.33264666666667</v>
      </c>
      <c r="G430" s="73">
        <f t="shared" si="43"/>
        <v>18.579010621248003</v>
      </c>
      <c r="H430" s="107" t="s">
        <v>148</v>
      </c>
      <c r="I430" s="7">
        <v>55.3923</v>
      </c>
      <c r="J430" s="7">
        <v>57.55145</v>
      </c>
      <c r="K430" s="7">
        <v>44.05419</v>
      </c>
      <c r="L430" s="9"/>
      <c r="M430" s="9"/>
    </row>
    <row r="431" spans="1:13" ht="24">
      <c r="A431" s="10">
        <v>14</v>
      </c>
      <c r="B431" s="108">
        <v>20321</v>
      </c>
      <c r="C431" s="7">
        <v>291.68</v>
      </c>
      <c r="D431" s="7">
        <v>3.42</v>
      </c>
      <c r="E431" s="73">
        <f t="shared" si="33"/>
        <v>0.29548800000000003</v>
      </c>
      <c r="F431" s="71">
        <f t="shared" si="42"/>
        <v>50.55164333333334</v>
      </c>
      <c r="G431" s="73">
        <f t="shared" si="43"/>
        <v>14.937403985280003</v>
      </c>
      <c r="H431" s="107" t="s">
        <v>149</v>
      </c>
      <c r="I431" s="7">
        <v>43.70434</v>
      </c>
      <c r="J431" s="7">
        <v>62.96619</v>
      </c>
      <c r="K431" s="7">
        <v>44.9844</v>
      </c>
      <c r="L431" s="9"/>
      <c r="M431" s="9"/>
    </row>
    <row r="432" spans="1:13" ht="24">
      <c r="A432" s="10">
        <v>15</v>
      </c>
      <c r="B432" s="108">
        <v>20327</v>
      </c>
      <c r="C432" s="7">
        <v>292.63</v>
      </c>
      <c r="D432" s="7">
        <v>49.333</v>
      </c>
      <c r="E432" s="73">
        <f t="shared" si="33"/>
        <v>4.2623712000000005</v>
      </c>
      <c r="F432" s="71">
        <f t="shared" si="42"/>
        <v>446.9219633333334</v>
      </c>
      <c r="G432" s="73">
        <f t="shared" si="43"/>
        <v>1904.9473051594564</v>
      </c>
      <c r="H432" s="107" t="s">
        <v>150</v>
      </c>
      <c r="I432" s="7">
        <v>403.46782</v>
      </c>
      <c r="J432" s="7">
        <v>490.32725</v>
      </c>
      <c r="K432" s="7">
        <v>446.97082</v>
      </c>
      <c r="L432" s="9"/>
      <c r="M432" s="9"/>
    </row>
    <row r="433" spans="1:13" ht="24">
      <c r="A433" s="10">
        <v>16</v>
      </c>
      <c r="B433" s="108">
        <v>20335</v>
      </c>
      <c r="C433" s="7">
        <v>292.43</v>
      </c>
      <c r="D433" s="7">
        <v>34.494</v>
      </c>
      <c r="E433" s="73">
        <f t="shared" si="33"/>
        <v>2.9802816</v>
      </c>
      <c r="F433" s="71">
        <f t="shared" si="42"/>
        <v>607.2252533333334</v>
      </c>
      <c r="G433" s="73">
        <f t="shared" si="43"/>
        <v>1809.7022495646722</v>
      </c>
      <c r="H433" s="107" t="s">
        <v>151</v>
      </c>
      <c r="I433" s="7">
        <v>585.02776</v>
      </c>
      <c r="J433" s="7">
        <v>646.99549</v>
      </c>
      <c r="K433" s="7">
        <v>589.65251</v>
      </c>
      <c r="L433" s="9"/>
      <c r="M433" s="9"/>
    </row>
    <row r="434" spans="1:13" ht="24">
      <c r="A434" s="10">
        <v>17</v>
      </c>
      <c r="B434" s="108">
        <v>20342</v>
      </c>
      <c r="C434" s="7">
        <v>292.86</v>
      </c>
      <c r="D434" s="7">
        <v>56.15</v>
      </c>
      <c r="E434" s="73">
        <f t="shared" si="33"/>
        <v>4.851360000000001</v>
      </c>
      <c r="F434" s="71">
        <f t="shared" si="42"/>
        <v>357.18276999999995</v>
      </c>
      <c r="G434" s="73">
        <f t="shared" si="43"/>
        <v>1732.8222030672</v>
      </c>
      <c r="H434" s="107" t="s">
        <v>152</v>
      </c>
      <c r="I434" s="7">
        <v>368.86549</v>
      </c>
      <c r="J434" s="7">
        <v>359.42406</v>
      </c>
      <c r="K434" s="7">
        <v>343.25876</v>
      </c>
      <c r="L434" s="9"/>
      <c r="M434" s="9"/>
    </row>
    <row r="435" spans="1:13" ht="24">
      <c r="A435" s="10">
        <v>18</v>
      </c>
      <c r="B435" s="108">
        <v>20350</v>
      </c>
      <c r="C435" s="7">
        <v>292.22</v>
      </c>
      <c r="D435" s="7">
        <v>22.462</v>
      </c>
      <c r="E435" s="73">
        <f t="shared" si="33"/>
        <v>1.9407168000000001</v>
      </c>
      <c r="F435" s="7">
        <f t="shared" si="42"/>
        <v>67.24405666666667</v>
      </c>
      <c r="G435" s="73">
        <f t="shared" si="43"/>
        <v>130.50167047315202</v>
      </c>
      <c r="H435" s="107" t="s">
        <v>153</v>
      </c>
      <c r="I435" s="7">
        <v>64.72588</v>
      </c>
      <c r="J435" s="7">
        <v>68.75961</v>
      </c>
      <c r="K435" s="7">
        <v>68.24668</v>
      </c>
      <c r="L435" s="9"/>
      <c r="M435" s="9"/>
    </row>
    <row r="436" spans="1:13" ht="24">
      <c r="A436" s="10">
        <v>19</v>
      </c>
      <c r="B436" s="108">
        <v>20364</v>
      </c>
      <c r="C436" s="7">
        <v>292.12</v>
      </c>
      <c r="D436" s="7">
        <v>16.608</v>
      </c>
      <c r="E436" s="73">
        <f t="shared" si="33"/>
        <v>1.4349312</v>
      </c>
      <c r="F436" s="7">
        <f t="shared" si="42"/>
        <v>174.59740666666667</v>
      </c>
      <c r="G436" s="73">
        <f t="shared" si="43"/>
        <v>250.535266265088</v>
      </c>
      <c r="H436" s="107" t="s">
        <v>154</v>
      </c>
      <c r="I436" s="7">
        <v>174.69446</v>
      </c>
      <c r="J436" s="7">
        <v>174.25728</v>
      </c>
      <c r="K436" s="7">
        <v>174.84048</v>
      </c>
      <c r="L436" s="9"/>
      <c r="M436" s="9"/>
    </row>
    <row r="437" spans="1:13" ht="24">
      <c r="A437" s="10">
        <v>20</v>
      </c>
      <c r="B437" s="108">
        <v>20371</v>
      </c>
      <c r="C437" s="7">
        <v>292.04</v>
      </c>
      <c r="D437" s="7">
        <v>13.78</v>
      </c>
      <c r="E437" s="73">
        <f t="shared" si="33"/>
        <v>1.190592</v>
      </c>
      <c r="F437" s="7">
        <f t="shared" si="42"/>
        <v>105.25036999999999</v>
      </c>
      <c r="G437" s="73">
        <f t="shared" si="43"/>
        <v>125.31024851904</v>
      </c>
      <c r="H437" s="107" t="s">
        <v>137</v>
      </c>
      <c r="I437" s="7">
        <v>106.66245</v>
      </c>
      <c r="J437" s="7">
        <v>113.32323</v>
      </c>
      <c r="K437" s="7">
        <v>95.76543</v>
      </c>
      <c r="L437" s="9"/>
      <c r="M437" s="9"/>
    </row>
    <row r="438" spans="1:13" ht="24">
      <c r="A438" s="10">
        <v>21</v>
      </c>
      <c r="B438" s="108">
        <v>20377</v>
      </c>
      <c r="C438" s="7">
        <v>292.2</v>
      </c>
      <c r="D438" s="7">
        <v>10.751</v>
      </c>
      <c r="E438" s="73">
        <f t="shared" si="33"/>
        <v>0.9288864</v>
      </c>
      <c r="F438" s="7">
        <f t="shared" si="42"/>
        <v>87.97063333333334</v>
      </c>
      <c r="G438" s="73">
        <f t="shared" si="43"/>
        <v>81.71472490272001</v>
      </c>
      <c r="H438" s="107" t="s">
        <v>126</v>
      </c>
      <c r="I438" s="7">
        <v>90.52977</v>
      </c>
      <c r="J438" s="7">
        <v>83.47128</v>
      </c>
      <c r="K438" s="7">
        <v>89.91085</v>
      </c>
      <c r="L438" s="9"/>
      <c r="M438" s="9"/>
    </row>
    <row r="439" spans="1:13" ht="24">
      <c r="A439" s="10">
        <v>22</v>
      </c>
      <c r="B439" s="108">
        <v>20398</v>
      </c>
      <c r="C439" s="7">
        <v>292.04</v>
      </c>
      <c r="D439" s="7">
        <v>15.199</v>
      </c>
      <c r="E439" s="73">
        <f t="shared" si="33"/>
        <v>1.3131936</v>
      </c>
      <c r="F439" s="7">
        <f t="shared" si="42"/>
        <v>108.36307333333333</v>
      </c>
      <c r="G439" s="73">
        <f t="shared" si="43"/>
        <v>142.301694377664</v>
      </c>
      <c r="H439" s="107" t="s">
        <v>127</v>
      </c>
      <c r="I439" s="7">
        <v>109.5122</v>
      </c>
      <c r="J439" s="7">
        <v>111.3364</v>
      </c>
      <c r="K439" s="7">
        <v>104.24062</v>
      </c>
      <c r="L439" s="9"/>
      <c r="M439" s="9"/>
    </row>
    <row r="440" spans="1:13" ht="24">
      <c r="A440" s="10">
        <v>23</v>
      </c>
      <c r="B440" s="108">
        <v>20405</v>
      </c>
      <c r="C440" s="7">
        <v>291.84</v>
      </c>
      <c r="D440" s="7">
        <v>6.313</v>
      </c>
      <c r="E440" s="73">
        <f t="shared" si="33"/>
        <v>0.5454432</v>
      </c>
      <c r="F440" s="7">
        <f t="shared" si="42"/>
        <v>20.13879</v>
      </c>
      <c r="G440" s="73">
        <f t="shared" si="43"/>
        <v>10.984566061728</v>
      </c>
      <c r="H440" s="107" t="s">
        <v>138</v>
      </c>
      <c r="I440" s="7">
        <v>14.14064</v>
      </c>
      <c r="J440" s="7">
        <v>18.08758</v>
      </c>
      <c r="K440" s="7">
        <v>28.18815</v>
      </c>
      <c r="L440" s="9"/>
      <c r="M440" s="9"/>
    </row>
    <row r="441" spans="1:13" ht="24">
      <c r="A441" s="10">
        <v>24</v>
      </c>
      <c r="B441" s="108">
        <v>20412</v>
      </c>
      <c r="C441" s="7">
        <v>291.86</v>
      </c>
      <c r="D441" s="7">
        <v>6.541</v>
      </c>
      <c r="E441" s="73">
        <f t="shared" si="33"/>
        <v>0.5651424</v>
      </c>
      <c r="F441" s="7">
        <f t="shared" si="42"/>
        <v>10.429419999999999</v>
      </c>
      <c r="G441" s="73">
        <f t="shared" si="43"/>
        <v>5.894107449408</v>
      </c>
      <c r="H441" s="107" t="s">
        <v>139</v>
      </c>
      <c r="I441" s="7">
        <v>16.99897</v>
      </c>
      <c r="J441" s="7">
        <v>5.29199</v>
      </c>
      <c r="K441" s="7">
        <v>8.9973</v>
      </c>
      <c r="L441" s="9"/>
      <c r="M441" s="9"/>
    </row>
    <row r="442" spans="1:13" ht="24">
      <c r="A442" s="10">
        <v>25</v>
      </c>
      <c r="B442" s="108">
        <v>20426</v>
      </c>
      <c r="C442" s="7">
        <v>291.83</v>
      </c>
      <c r="D442" s="7">
        <v>6.137</v>
      </c>
      <c r="E442" s="73">
        <f t="shared" si="33"/>
        <v>0.5302368</v>
      </c>
      <c r="F442" s="7">
        <f t="shared" si="42"/>
        <v>17.991486666666667</v>
      </c>
      <c r="G442" s="73">
        <f t="shared" si="43"/>
        <v>9.539748317375999</v>
      </c>
      <c r="H442" s="107" t="s">
        <v>129</v>
      </c>
      <c r="I442" s="7">
        <v>24.86719</v>
      </c>
      <c r="J442" s="7">
        <v>16.84151</v>
      </c>
      <c r="K442" s="7">
        <v>12.26576</v>
      </c>
      <c r="L442" s="9"/>
      <c r="M442" s="9"/>
    </row>
    <row r="443" spans="1:13" ht="24">
      <c r="A443" s="10">
        <v>26</v>
      </c>
      <c r="B443" s="108">
        <v>20434</v>
      </c>
      <c r="C443" s="7">
        <v>291.69</v>
      </c>
      <c r="D443" s="7">
        <v>2.32</v>
      </c>
      <c r="E443" s="73">
        <f t="shared" si="33"/>
        <v>0.200448</v>
      </c>
      <c r="F443" s="7">
        <f t="shared" si="42"/>
        <v>6.844713333333334</v>
      </c>
      <c r="G443" s="73">
        <f t="shared" si="43"/>
        <v>1.37200909824</v>
      </c>
      <c r="H443" s="107" t="s">
        <v>130</v>
      </c>
      <c r="I443" s="7">
        <v>5.08216</v>
      </c>
      <c r="J443" s="7">
        <v>8.01019</v>
      </c>
      <c r="K443" s="7">
        <v>7.44179</v>
      </c>
      <c r="L443" s="9"/>
      <c r="M443" s="9"/>
    </row>
    <row r="444" spans="1:13" ht="24">
      <c r="A444" s="10">
        <v>27</v>
      </c>
      <c r="B444" s="108">
        <v>20440</v>
      </c>
      <c r="C444" s="7">
        <v>291.72</v>
      </c>
      <c r="D444" s="7">
        <v>2.819</v>
      </c>
      <c r="E444" s="73">
        <f t="shared" si="33"/>
        <v>0.24356160000000002</v>
      </c>
      <c r="F444" s="7">
        <f t="shared" si="42"/>
        <v>5.524233333333334</v>
      </c>
      <c r="G444" s="73">
        <f t="shared" si="43"/>
        <v>1.3454911094400002</v>
      </c>
      <c r="H444" s="107" t="s">
        <v>155</v>
      </c>
      <c r="I444" s="7">
        <v>9.44767</v>
      </c>
      <c r="J444" s="7">
        <v>2.32003</v>
      </c>
      <c r="K444" s="7">
        <v>4.805</v>
      </c>
      <c r="L444" s="9"/>
      <c r="M444" s="9"/>
    </row>
    <row r="445" spans="1:13" ht="24">
      <c r="A445" s="10">
        <v>28</v>
      </c>
      <c r="B445" s="108">
        <v>20456</v>
      </c>
      <c r="C445" s="7">
        <v>291.68</v>
      </c>
      <c r="D445" s="7">
        <v>2.361</v>
      </c>
      <c r="E445" s="73">
        <f t="shared" si="33"/>
        <v>0.20399040000000002</v>
      </c>
      <c r="F445" s="7">
        <f t="shared" si="42"/>
        <v>38.284166666666664</v>
      </c>
      <c r="G445" s="73">
        <f t="shared" si="43"/>
        <v>7.809602472</v>
      </c>
      <c r="H445" s="107" t="s">
        <v>156</v>
      </c>
      <c r="I445" s="7">
        <v>31.44852</v>
      </c>
      <c r="J445" s="7">
        <v>31.85759</v>
      </c>
      <c r="K445" s="7">
        <v>51.54639</v>
      </c>
      <c r="L445" s="9"/>
      <c r="M445" s="9"/>
    </row>
    <row r="446" spans="1:13" ht="24">
      <c r="A446" s="10">
        <v>29</v>
      </c>
      <c r="B446" s="108">
        <v>20461</v>
      </c>
      <c r="C446" s="7">
        <v>291.68</v>
      </c>
      <c r="D446" s="7">
        <v>2.362</v>
      </c>
      <c r="E446" s="73">
        <f t="shared" si="33"/>
        <v>0.20407680000000003</v>
      </c>
      <c r="F446" s="7">
        <f t="shared" si="42"/>
        <v>115.49907</v>
      </c>
      <c r="G446" s="73">
        <f t="shared" si="43"/>
        <v>23.570680608576005</v>
      </c>
      <c r="H446" s="107" t="s">
        <v>157</v>
      </c>
      <c r="I446" s="7">
        <v>122.49599</v>
      </c>
      <c r="J446" s="7">
        <v>113.74726</v>
      </c>
      <c r="K446" s="7">
        <v>110.25396</v>
      </c>
      <c r="L446" s="9"/>
      <c r="M446" s="9"/>
    </row>
    <row r="447" spans="1:13" ht="24">
      <c r="A447" s="10">
        <v>30</v>
      </c>
      <c r="B447" s="108">
        <v>20475</v>
      </c>
      <c r="C447" s="7">
        <v>291.67</v>
      </c>
      <c r="D447" s="7">
        <v>2.045</v>
      </c>
      <c r="E447" s="73">
        <f t="shared" si="33"/>
        <v>0.176688</v>
      </c>
      <c r="F447" s="7">
        <f t="shared" si="42"/>
        <v>39.70713</v>
      </c>
      <c r="G447" s="73">
        <f t="shared" si="43"/>
        <v>7.01577338544</v>
      </c>
      <c r="H447" s="107" t="s">
        <v>158</v>
      </c>
      <c r="I447" s="7">
        <v>31.37448</v>
      </c>
      <c r="J447" s="7">
        <v>38.63963</v>
      </c>
      <c r="K447" s="7">
        <v>49.10728</v>
      </c>
      <c r="L447" s="9"/>
      <c r="M447" s="9"/>
    </row>
    <row r="448" spans="1:13" ht="24">
      <c r="A448" s="10">
        <v>31</v>
      </c>
      <c r="B448" s="108">
        <v>20489</v>
      </c>
      <c r="C448" s="7">
        <v>291.67</v>
      </c>
      <c r="D448" s="7">
        <v>2.539</v>
      </c>
      <c r="E448" s="73">
        <f t="shared" si="33"/>
        <v>0.21936960000000003</v>
      </c>
      <c r="F448" s="7">
        <f t="shared" si="42"/>
        <v>18.131033333333335</v>
      </c>
      <c r="G448" s="73">
        <f t="shared" si="43"/>
        <v>3.9773975299200006</v>
      </c>
      <c r="H448" s="107" t="s">
        <v>159</v>
      </c>
      <c r="I448" s="7">
        <v>23.44151</v>
      </c>
      <c r="J448" s="7">
        <v>13.44645</v>
      </c>
      <c r="K448" s="7">
        <v>17.50514</v>
      </c>
      <c r="L448" s="9"/>
      <c r="M448" s="9"/>
    </row>
    <row r="449" spans="1:13" ht="24">
      <c r="A449" s="10">
        <v>32</v>
      </c>
      <c r="B449" s="108">
        <v>20503</v>
      </c>
      <c r="C449" s="7">
        <v>291.63</v>
      </c>
      <c r="D449" s="7">
        <v>1.534</v>
      </c>
      <c r="E449" s="73">
        <f t="shared" si="33"/>
        <v>0.1325376</v>
      </c>
      <c r="F449" s="7">
        <f t="shared" si="42"/>
        <v>17.454926666666665</v>
      </c>
      <c r="G449" s="73">
        <f t="shared" si="43"/>
        <v>2.313434088576</v>
      </c>
      <c r="H449" s="107" t="s">
        <v>166</v>
      </c>
      <c r="I449" s="7">
        <v>3.73134</v>
      </c>
      <c r="J449" s="7">
        <v>23.95802</v>
      </c>
      <c r="K449" s="7">
        <v>24.67542</v>
      </c>
      <c r="L449" s="9"/>
      <c r="M449" s="9"/>
    </row>
    <row r="450" spans="1:13" ht="24">
      <c r="A450" s="10">
        <v>33</v>
      </c>
      <c r="B450" s="108">
        <v>20511</v>
      </c>
      <c r="C450" s="7">
        <v>291.65</v>
      </c>
      <c r="D450" s="7">
        <v>2.071</v>
      </c>
      <c r="E450" s="73">
        <f t="shared" si="33"/>
        <v>0.17893440000000002</v>
      </c>
      <c r="F450" s="7">
        <f t="shared" si="42"/>
        <v>11.50014</v>
      </c>
      <c r="G450" s="73">
        <f t="shared" si="43"/>
        <v>2.0577706508160003</v>
      </c>
      <c r="H450" s="107" t="s">
        <v>167</v>
      </c>
      <c r="I450" s="7">
        <v>4.02163</v>
      </c>
      <c r="J450" s="7">
        <v>26.75398</v>
      </c>
      <c r="K450" s="7">
        <v>3.72481</v>
      </c>
      <c r="L450" s="9"/>
      <c r="M450" s="9"/>
    </row>
    <row r="451" spans="1:13" ht="24">
      <c r="A451" s="10">
        <v>34</v>
      </c>
      <c r="B451" s="108">
        <v>20519</v>
      </c>
      <c r="C451" s="7">
        <v>291.68</v>
      </c>
      <c r="D451" s="7">
        <v>2.606</v>
      </c>
      <c r="E451" s="73">
        <f t="shared" si="33"/>
        <v>0.2251584</v>
      </c>
      <c r="F451" s="7">
        <f t="shared" si="42"/>
        <v>15.42233</v>
      </c>
      <c r="G451" s="73">
        <f t="shared" si="43"/>
        <v>3.4724671470720003</v>
      </c>
      <c r="H451" s="107" t="s">
        <v>168</v>
      </c>
      <c r="I451" s="7">
        <v>41.56717</v>
      </c>
      <c r="J451" s="7">
        <v>3.41912</v>
      </c>
      <c r="K451" s="7">
        <v>1.2807</v>
      </c>
      <c r="L451" s="9"/>
      <c r="M451" s="9"/>
    </row>
    <row r="452" spans="1:13" ht="24">
      <c r="A452" s="10">
        <v>35</v>
      </c>
      <c r="B452" s="108">
        <v>20525</v>
      </c>
      <c r="C452" s="7">
        <v>291.63</v>
      </c>
      <c r="D452" s="7">
        <v>1.805</v>
      </c>
      <c r="E452" s="73">
        <f t="shared" si="33"/>
        <v>0.155952</v>
      </c>
      <c r="F452" s="7">
        <f t="shared" si="42"/>
        <v>7.8027033333333335</v>
      </c>
      <c r="G452" s="73">
        <f t="shared" si="43"/>
        <v>1.21684719024</v>
      </c>
      <c r="H452" s="107" t="s">
        <v>169</v>
      </c>
      <c r="I452" s="7">
        <v>2.73401</v>
      </c>
      <c r="J452" s="7">
        <v>12.81891</v>
      </c>
      <c r="K452" s="7">
        <v>7.85519</v>
      </c>
      <c r="L452" s="9"/>
      <c r="M452" s="9"/>
    </row>
    <row r="453" spans="1:16" ht="24.75" thickBot="1">
      <c r="A453" s="140">
        <v>36</v>
      </c>
      <c r="B453" s="141">
        <v>20539</v>
      </c>
      <c r="C453" s="142">
        <v>291.55</v>
      </c>
      <c r="D453" s="142">
        <v>0.534</v>
      </c>
      <c r="E453" s="143">
        <f t="shared" si="33"/>
        <v>0.04613760000000001</v>
      </c>
      <c r="F453" s="142">
        <f t="shared" si="42"/>
        <v>16.357133333333334</v>
      </c>
      <c r="G453" s="143">
        <f t="shared" si="43"/>
        <v>0.7546788748800002</v>
      </c>
      <c r="H453" s="144" t="s">
        <v>170</v>
      </c>
      <c r="I453" s="142">
        <v>14.10437</v>
      </c>
      <c r="J453" s="142">
        <v>29.13093</v>
      </c>
      <c r="K453" s="142">
        <v>5.8361</v>
      </c>
      <c r="L453" s="145"/>
      <c r="M453" s="145"/>
      <c r="N453" s="146"/>
      <c r="O453" s="146"/>
      <c r="P453" s="146"/>
    </row>
    <row r="454" spans="1:13" ht="24">
      <c r="A454" s="10">
        <v>1</v>
      </c>
      <c r="B454" s="108">
        <v>20546</v>
      </c>
      <c r="C454" s="7">
        <v>291.55</v>
      </c>
      <c r="D454" s="7">
        <v>0.487</v>
      </c>
      <c r="E454" s="73">
        <f t="shared" si="33"/>
        <v>0.042076800000000004</v>
      </c>
      <c r="F454" s="7">
        <f t="shared" si="42"/>
        <v>23.92315333333333</v>
      </c>
      <c r="G454" s="73">
        <f t="shared" si="43"/>
        <v>1.006609738176</v>
      </c>
      <c r="H454" s="129" t="s">
        <v>160</v>
      </c>
      <c r="I454" s="7">
        <v>23.42005</v>
      </c>
      <c r="J454" s="7">
        <v>24.13806</v>
      </c>
      <c r="K454" s="7">
        <v>24.21135</v>
      </c>
      <c r="L454" s="9"/>
      <c r="M454" s="9"/>
    </row>
    <row r="455" spans="1:13" ht="24">
      <c r="A455" s="10">
        <v>2</v>
      </c>
      <c r="B455" s="108">
        <v>20562</v>
      </c>
      <c r="C455" s="7">
        <v>291.54</v>
      </c>
      <c r="D455" s="7">
        <v>0.42</v>
      </c>
      <c r="E455" s="73">
        <f t="shared" si="33"/>
        <v>0.036288</v>
      </c>
      <c r="F455" s="7">
        <f t="shared" si="42"/>
        <v>5.057156666666667</v>
      </c>
      <c r="G455" s="73">
        <f t="shared" si="43"/>
        <v>0.18351410112</v>
      </c>
      <c r="H455" s="107" t="s">
        <v>161</v>
      </c>
      <c r="I455" s="7">
        <v>6.41194</v>
      </c>
      <c r="J455" s="7">
        <v>4.80984</v>
      </c>
      <c r="K455" s="7">
        <v>3.94969</v>
      </c>
      <c r="L455" s="9"/>
      <c r="M455" s="9"/>
    </row>
    <row r="456" spans="1:13" ht="24">
      <c r="A456" s="10">
        <v>3</v>
      </c>
      <c r="B456" s="108">
        <v>20576</v>
      </c>
      <c r="C456" s="7">
        <v>291.54</v>
      </c>
      <c r="D456" s="7">
        <v>0.481</v>
      </c>
      <c r="E456" s="73">
        <f t="shared" si="33"/>
        <v>0.0415584</v>
      </c>
      <c r="F456" s="7">
        <f t="shared" si="42"/>
        <v>14.70992333333333</v>
      </c>
      <c r="G456" s="73">
        <f t="shared" si="43"/>
        <v>0.6113208778559999</v>
      </c>
      <c r="H456" s="107" t="s">
        <v>162</v>
      </c>
      <c r="I456" s="7">
        <v>12.37394</v>
      </c>
      <c r="J456" s="7">
        <v>21.81241</v>
      </c>
      <c r="K456" s="7">
        <v>9.94342</v>
      </c>
      <c r="L456" s="9"/>
      <c r="M456" s="9"/>
    </row>
    <row r="457" spans="1:13" ht="24">
      <c r="A457" s="10">
        <v>4</v>
      </c>
      <c r="B457" s="108">
        <v>20581</v>
      </c>
      <c r="C457" s="7">
        <v>291.63</v>
      </c>
      <c r="D457" s="7">
        <v>1.774</v>
      </c>
      <c r="E457" s="73">
        <f t="shared" si="33"/>
        <v>0.1532736</v>
      </c>
      <c r="F457" s="7">
        <f t="shared" si="42"/>
        <v>20.82704</v>
      </c>
      <c r="G457" s="73">
        <f t="shared" si="43"/>
        <v>3.192235398144</v>
      </c>
      <c r="H457" s="128" t="s">
        <v>163</v>
      </c>
      <c r="I457" s="7">
        <v>17.43854</v>
      </c>
      <c r="J457" s="7">
        <v>16.19088</v>
      </c>
      <c r="K457" s="7">
        <v>28.8517</v>
      </c>
      <c r="L457" s="9"/>
      <c r="M457" s="9"/>
    </row>
    <row r="458" spans="1:13" ht="24">
      <c r="A458" s="10">
        <v>5</v>
      </c>
      <c r="B458" s="108">
        <v>20595</v>
      </c>
      <c r="C458" s="7">
        <v>291.59</v>
      </c>
      <c r="D458" s="7">
        <v>1.038</v>
      </c>
      <c r="E458" s="73">
        <f t="shared" si="33"/>
        <v>0.0896832</v>
      </c>
      <c r="F458" s="7">
        <f t="shared" si="42"/>
        <v>18.10533</v>
      </c>
      <c r="G458" s="73">
        <f t="shared" si="43"/>
        <v>1.623743931456</v>
      </c>
      <c r="H458" s="107" t="s">
        <v>164</v>
      </c>
      <c r="I458" s="7">
        <v>18.69004</v>
      </c>
      <c r="J458" s="7">
        <v>9.10816</v>
      </c>
      <c r="K458" s="7">
        <v>26.51779</v>
      </c>
      <c r="L458" s="9"/>
      <c r="M458" s="9"/>
    </row>
    <row r="459" spans="1:13" ht="24">
      <c r="A459" s="10">
        <v>6</v>
      </c>
      <c r="B459" s="108">
        <v>20609</v>
      </c>
      <c r="C459" s="7">
        <v>291.74</v>
      </c>
      <c r="D459" s="7">
        <v>2.973</v>
      </c>
      <c r="E459" s="73">
        <f t="shared" si="33"/>
        <v>0.2568672</v>
      </c>
      <c r="F459" s="7">
        <f t="shared" si="42"/>
        <v>31.048150000000003</v>
      </c>
      <c r="G459" s="73">
        <f t="shared" si="43"/>
        <v>7.975251355680001</v>
      </c>
      <c r="H459" s="107" t="s">
        <v>171</v>
      </c>
      <c r="I459" s="7">
        <v>32.63117</v>
      </c>
      <c r="J459" s="7">
        <v>27.23932</v>
      </c>
      <c r="K459" s="7">
        <v>33.27396</v>
      </c>
      <c r="L459" s="9"/>
      <c r="M459" s="9"/>
    </row>
    <row r="460" spans="1:13" ht="24">
      <c r="A460" s="10">
        <v>7</v>
      </c>
      <c r="B460" s="108">
        <v>20616</v>
      </c>
      <c r="C460" s="7">
        <v>291.74</v>
      </c>
      <c r="D460" s="7">
        <v>2.867</v>
      </c>
      <c r="E460" s="73">
        <f t="shared" si="33"/>
        <v>0.2477088</v>
      </c>
      <c r="F460" s="7">
        <f t="shared" si="42"/>
        <v>46.65410666666666</v>
      </c>
      <c r="G460" s="73">
        <f t="shared" si="43"/>
        <v>11.556632777471998</v>
      </c>
      <c r="H460" s="107" t="s">
        <v>172</v>
      </c>
      <c r="I460" s="7">
        <v>32.52948</v>
      </c>
      <c r="J460" s="7">
        <v>62.26796</v>
      </c>
      <c r="K460" s="7">
        <v>45.16488</v>
      </c>
      <c r="L460" s="9"/>
      <c r="M460" s="9"/>
    </row>
    <row r="461" spans="1:13" ht="24">
      <c r="A461" s="10">
        <v>8</v>
      </c>
      <c r="B461" s="108">
        <v>20623</v>
      </c>
      <c r="C461" s="7">
        <v>291.62</v>
      </c>
      <c r="D461" s="7">
        <v>1.652</v>
      </c>
      <c r="E461" s="73">
        <f t="shared" si="33"/>
        <v>0.1427328</v>
      </c>
      <c r="F461" s="7">
        <f t="shared" si="42"/>
        <v>19.391493333333333</v>
      </c>
      <c r="G461" s="73">
        <f t="shared" si="43"/>
        <v>2.767802139648</v>
      </c>
      <c r="H461" s="107" t="s">
        <v>173</v>
      </c>
      <c r="I461" s="7">
        <v>18.54413</v>
      </c>
      <c r="J461" s="7">
        <v>9.12162</v>
      </c>
      <c r="K461" s="7">
        <v>30.50873</v>
      </c>
      <c r="L461" s="9"/>
      <c r="M461" s="9"/>
    </row>
    <row r="462" spans="1:13" ht="24">
      <c r="A462" s="10">
        <v>9</v>
      </c>
      <c r="B462" s="108">
        <v>20645</v>
      </c>
      <c r="C462" s="7">
        <v>292.37</v>
      </c>
      <c r="D462" s="7">
        <v>17.514</v>
      </c>
      <c r="E462" s="73">
        <f t="shared" si="33"/>
        <v>1.5132096</v>
      </c>
      <c r="F462" s="7">
        <f t="shared" si="42"/>
        <v>91.90400333333332</v>
      </c>
      <c r="G462" s="73">
        <f t="shared" si="43"/>
        <v>139.07002012243197</v>
      </c>
      <c r="H462" s="107" t="s">
        <v>134</v>
      </c>
      <c r="I462" s="7">
        <v>114.78405</v>
      </c>
      <c r="J462" s="7">
        <v>77.1691</v>
      </c>
      <c r="K462" s="7">
        <v>83.75886</v>
      </c>
      <c r="L462" s="9"/>
      <c r="M462" s="9"/>
    </row>
    <row r="463" spans="1:13" ht="24">
      <c r="A463" s="10">
        <v>10</v>
      </c>
      <c r="B463" s="108">
        <v>20652</v>
      </c>
      <c r="C463" s="7">
        <v>292.41</v>
      </c>
      <c r="D463" s="7">
        <v>20.418</v>
      </c>
      <c r="E463" s="73">
        <f t="shared" si="33"/>
        <v>1.7641152</v>
      </c>
      <c r="F463" s="7">
        <f t="shared" si="42"/>
        <v>167.49539</v>
      </c>
      <c r="G463" s="73">
        <f t="shared" si="43"/>
        <v>295.48116342892797</v>
      </c>
      <c r="H463" s="107" t="s">
        <v>135</v>
      </c>
      <c r="I463" s="7">
        <v>170.23205</v>
      </c>
      <c r="J463" s="7">
        <v>148.91147</v>
      </c>
      <c r="K463" s="7">
        <v>183.34265</v>
      </c>
      <c r="L463" s="9"/>
      <c r="M463" s="9"/>
    </row>
    <row r="464" spans="1:13" ht="24">
      <c r="A464" s="10">
        <v>11</v>
      </c>
      <c r="B464" s="108">
        <v>20660</v>
      </c>
      <c r="C464" s="7">
        <v>291.78</v>
      </c>
      <c r="D464" s="7">
        <v>3.254</v>
      </c>
      <c r="E464" s="73">
        <f t="shared" si="33"/>
        <v>0.2811456</v>
      </c>
      <c r="F464" s="7">
        <f t="shared" si="42"/>
        <v>38.920989999999996</v>
      </c>
      <c r="G464" s="73">
        <f t="shared" si="43"/>
        <v>10.942465086143999</v>
      </c>
      <c r="H464" s="107" t="s">
        <v>146</v>
      </c>
      <c r="I464" s="7">
        <v>43.05705</v>
      </c>
      <c r="J464" s="7">
        <v>27.61309</v>
      </c>
      <c r="K464" s="7">
        <v>46.09283</v>
      </c>
      <c r="L464" s="9"/>
      <c r="M464" s="9"/>
    </row>
    <row r="465" spans="1:13" ht="24">
      <c r="A465" s="10">
        <v>12</v>
      </c>
      <c r="B465" s="108">
        <v>20678</v>
      </c>
      <c r="C465" s="7">
        <v>292.88</v>
      </c>
      <c r="D465" s="7">
        <v>42.139</v>
      </c>
      <c r="E465" s="73">
        <f t="shared" si="33"/>
        <v>3.6408096000000003</v>
      </c>
      <c r="F465" s="7">
        <f t="shared" si="42"/>
        <v>97.99409666666666</v>
      </c>
      <c r="G465" s="73">
        <f t="shared" si="43"/>
        <v>356.777847887328</v>
      </c>
      <c r="H465" s="107" t="s">
        <v>147</v>
      </c>
      <c r="I465" s="7">
        <v>98.79686</v>
      </c>
      <c r="J465" s="7">
        <v>81.21981</v>
      </c>
      <c r="K465" s="7">
        <v>113.96562</v>
      </c>
      <c r="L465" s="9"/>
      <c r="M465" s="9"/>
    </row>
    <row r="466" spans="1:13" ht="24">
      <c r="A466" s="10">
        <v>13</v>
      </c>
      <c r="B466" s="108">
        <v>20686</v>
      </c>
      <c r="C466" s="7">
        <v>292.04</v>
      </c>
      <c r="D466" s="7">
        <v>8.28</v>
      </c>
      <c r="E466" s="73">
        <f t="shared" si="33"/>
        <v>0.715392</v>
      </c>
      <c r="F466" s="7">
        <f t="shared" si="42"/>
        <v>69.34954666666667</v>
      </c>
      <c r="G466" s="73">
        <f t="shared" si="43"/>
        <v>49.612110888960004</v>
      </c>
      <c r="H466" s="107" t="s">
        <v>148</v>
      </c>
      <c r="I466" s="7">
        <v>77.03948</v>
      </c>
      <c r="J466" s="7">
        <v>61.69666</v>
      </c>
      <c r="K466" s="7">
        <v>69.3125</v>
      </c>
      <c r="L466" s="9"/>
      <c r="M466" s="9"/>
    </row>
    <row r="467" spans="1:13" ht="24">
      <c r="A467" s="10">
        <v>14</v>
      </c>
      <c r="B467" s="108">
        <v>20693</v>
      </c>
      <c r="C467" s="7">
        <v>291.98</v>
      </c>
      <c r="D467" s="7">
        <v>7.467</v>
      </c>
      <c r="E467" s="73">
        <f t="shared" si="33"/>
        <v>0.6451488</v>
      </c>
      <c r="F467" s="7">
        <f t="shared" si="42"/>
        <v>38.282266666666665</v>
      </c>
      <c r="G467" s="73">
        <f t="shared" si="43"/>
        <v>24.697758401279998</v>
      </c>
      <c r="H467" s="107" t="s">
        <v>149</v>
      </c>
      <c r="I467" s="7">
        <v>47.55245</v>
      </c>
      <c r="J467" s="7">
        <v>37.27608</v>
      </c>
      <c r="K467" s="7">
        <v>30.01827</v>
      </c>
      <c r="L467" s="9"/>
      <c r="M467" s="9"/>
    </row>
    <row r="468" spans="1:13" ht="24">
      <c r="A468" s="10">
        <v>15</v>
      </c>
      <c r="B468" s="108">
        <v>20701</v>
      </c>
      <c r="C468" s="7">
        <v>291.94</v>
      </c>
      <c r="D468" s="7">
        <v>6.091</v>
      </c>
      <c r="E468" s="73">
        <f t="shared" si="33"/>
        <v>0.5262624</v>
      </c>
      <c r="F468" s="7">
        <f t="shared" si="42"/>
        <v>67.44256</v>
      </c>
      <c r="G468" s="73">
        <f t="shared" si="43"/>
        <v>35.492483487744</v>
      </c>
      <c r="H468" s="107" t="s">
        <v>150</v>
      </c>
      <c r="I468" s="7">
        <v>60.89358</v>
      </c>
      <c r="J468" s="7">
        <v>73.06275</v>
      </c>
      <c r="K468" s="7">
        <v>68.37135</v>
      </c>
      <c r="L468" s="9"/>
      <c r="M468" s="9"/>
    </row>
    <row r="469" spans="1:13" ht="24">
      <c r="A469" s="10">
        <v>16</v>
      </c>
      <c r="B469" s="108">
        <v>20707</v>
      </c>
      <c r="C469" s="7">
        <v>292.35</v>
      </c>
      <c r="D469" s="7">
        <v>23.736</v>
      </c>
      <c r="E469" s="73">
        <f t="shared" si="33"/>
        <v>2.0507904000000003</v>
      </c>
      <c r="F469" s="7">
        <f t="shared" si="42"/>
        <v>99.42976333333333</v>
      </c>
      <c r="G469" s="73">
        <f t="shared" si="43"/>
        <v>203.90960411827203</v>
      </c>
      <c r="H469" s="107" t="s">
        <v>151</v>
      </c>
      <c r="I469" s="7">
        <v>99.94382</v>
      </c>
      <c r="J469" s="7">
        <v>104.42108</v>
      </c>
      <c r="K469" s="7">
        <v>93.92439</v>
      </c>
      <c r="L469" s="9"/>
      <c r="M469" s="9"/>
    </row>
    <row r="470" spans="1:13" ht="24">
      <c r="A470" s="10">
        <v>17</v>
      </c>
      <c r="B470" s="108">
        <v>20714</v>
      </c>
      <c r="C470" s="7">
        <v>292.22</v>
      </c>
      <c r="D470" s="7">
        <v>15.752</v>
      </c>
      <c r="E470" s="73">
        <f t="shared" si="33"/>
        <v>1.3609728</v>
      </c>
      <c r="F470" s="7">
        <f t="shared" si="42"/>
        <v>73.78100666666667</v>
      </c>
      <c r="G470" s="73">
        <f t="shared" si="43"/>
        <v>100.41394322995201</v>
      </c>
      <c r="H470" s="107" t="s">
        <v>152</v>
      </c>
      <c r="I470" s="7">
        <v>70.99252</v>
      </c>
      <c r="J470" s="7">
        <v>63.42822</v>
      </c>
      <c r="K470" s="7">
        <v>86.92228</v>
      </c>
      <c r="L470" s="9"/>
      <c r="M470" s="9"/>
    </row>
    <row r="471" spans="1:13" ht="24">
      <c r="A471" s="10">
        <v>18</v>
      </c>
      <c r="B471" s="108">
        <v>20735</v>
      </c>
      <c r="C471" s="7">
        <v>292.38</v>
      </c>
      <c r="D471" s="7">
        <v>21.088</v>
      </c>
      <c r="E471" s="73">
        <f t="shared" si="33"/>
        <v>1.8220032000000002</v>
      </c>
      <c r="F471" s="7">
        <f t="shared" si="42"/>
        <v>103.73810333333334</v>
      </c>
      <c r="G471" s="73">
        <f t="shared" si="43"/>
        <v>189.01115623526402</v>
      </c>
      <c r="H471" s="107" t="s">
        <v>153</v>
      </c>
      <c r="I471" s="7">
        <v>106.63348</v>
      </c>
      <c r="J471" s="7">
        <v>116.40368</v>
      </c>
      <c r="K471" s="7">
        <v>88.17715</v>
      </c>
      <c r="L471" s="9"/>
      <c r="M471" s="9"/>
    </row>
    <row r="472" spans="1:13" ht="24">
      <c r="A472" s="10">
        <v>19</v>
      </c>
      <c r="B472" s="108">
        <v>20752</v>
      </c>
      <c r="C472" s="7">
        <v>292.5</v>
      </c>
      <c r="D472" s="7">
        <v>33.22</v>
      </c>
      <c r="E472" s="73">
        <f t="shared" si="33"/>
        <v>2.870208</v>
      </c>
      <c r="F472" s="7">
        <f t="shared" si="42"/>
        <v>166.66787000000002</v>
      </c>
      <c r="G472" s="73">
        <f t="shared" si="43"/>
        <v>478.37145381696</v>
      </c>
      <c r="H472" s="107" t="s">
        <v>154</v>
      </c>
      <c r="I472" s="7">
        <v>175.26743</v>
      </c>
      <c r="J472" s="7">
        <v>143.38282</v>
      </c>
      <c r="K472" s="7">
        <v>181.35336</v>
      </c>
      <c r="L472" s="9"/>
      <c r="M472" s="9"/>
    </row>
    <row r="473" spans="1:13" ht="24">
      <c r="A473" s="10">
        <v>20</v>
      </c>
      <c r="B473" s="108">
        <v>20752</v>
      </c>
      <c r="C473" s="7">
        <v>292.95</v>
      </c>
      <c r="D473" s="7">
        <v>75.368</v>
      </c>
      <c r="E473" s="73">
        <f t="shared" si="33"/>
        <v>6.5117952</v>
      </c>
      <c r="F473" s="7">
        <f t="shared" si="42"/>
        <v>636.82706</v>
      </c>
      <c r="G473" s="73">
        <f t="shared" si="43"/>
        <v>4146.887392538111</v>
      </c>
      <c r="H473" s="107" t="s">
        <v>137</v>
      </c>
      <c r="I473" s="7">
        <v>410.94989</v>
      </c>
      <c r="J473" s="7">
        <v>729.83023</v>
      </c>
      <c r="K473" s="7">
        <v>769.70106</v>
      </c>
      <c r="L473" s="9"/>
      <c r="M473" s="9"/>
    </row>
    <row r="474" spans="1:13" ht="24">
      <c r="A474" s="10">
        <v>21</v>
      </c>
      <c r="B474" s="108">
        <v>20763</v>
      </c>
      <c r="C474" s="7">
        <v>291.89</v>
      </c>
      <c r="D474" s="7">
        <v>7.555</v>
      </c>
      <c r="E474" s="73">
        <f t="shared" si="33"/>
        <v>0.652752</v>
      </c>
      <c r="F474" s="7">
        <f t="shared" si="42"/>
        <v>59.613476666666664</v>
      </c>
      <c r="G474" s="73">
        <f t="shared" si="43"/>
        <v>38.912816121119995</v>
      </c>
      <c r="H474" s="107" t="s">
        <v>126</v>
      </c>
      <c r="I474" s="7">
        <v>56.46264</v>
      </c>
      <c r="J474" s="7">
        <v>60.48136</v>
      </c>
      <c r="K474" s="7">
        <v>61.89643</v>
      </c>
      <c r="L474" s="9"/>
      <c r="M474" s="9"/>
    </row>
    <row r="475" spans="1:13" ht="24">
      <c r="A475" s="10">
        <v>22</v>
      </c>
      <c r="B475" s="108">
        <v>20770</v>
      </c>
      <c r="C475" s="7">
        <v>291.81</v>
      </c>
      <c r="D475" s="7">
        <v>6.064</v>
      </c>
      <c r="E475" s="73">
        <f t="shared" si="33"/>
        <v>0.5239296</v>
      </c>
      <c r="F475" s="7">
        <f t="shared" si="42"/>
        <v>37.5645</v>
      </c>
      <c r="G475" s="73">
        <f t="shared" si="43"/>
        <v>19.6811534592</v>
      </c>
      <c r="H475" s="107" t="s">
        <v>127</v>
      </c>
      <c r="I475" s="7">
        <v>31.63393</v>
      </c>
      <c r="J475" s="7">
        <v>37.47619</v>
      </c>
      <c r="K475" s="7">
        <v>43.58338</v>
      </c>
      <c r="L475" s="9"/>
      <c r="M475" s="9"/>
    </row>
    <row r="476" spans="1:13" ht="24">
      <c r="A476" s="10">
        <v>23</v>
      </c>
      <c r="B476" s="108">
        <v>20777</v>
      </c>
      <c r="C476" s="7">
        <v>291.91</v>
      </c>
      <c r="D476" s="7">
        <v>9.949</v>
      </c>
      <c r="E476" s="73">
        <f t="shared" si="33"/>
        <v>0.8595936000000001</v>
      </c>
      <c r="F476" s="7">
        <f t="shared" si="42"/>
        <v>36.585829999999994</v>
      </c>
      <c r="G476" s="73">
        <f t="shared" si="43"/>
        <v>31.448945318687997</v>
      </c>
      <c r="H476" s="107" t="s">
        <v>138</v>
      </c>
      <c r="I476" s="7">
        <v>40.25847</v>
      </c>
      <c r="J476" s="7">
        <v>37.16469</v>
      </c>
      <c r="K476" s="7">
        <v>32.33433</v>
      </c>
      <c r="L476" s="9"/>
      <c r="M476" s="9"/>
    </row>
    <row r="477" spans="1:13" ht="24">
      <c r="A477" s="10">
        <v>24</v>
      </c>
      <c r="B477" s="108">
        <v>20791</v>
      </c>
      <c r="C477" s="7">
        <v>291.9</v>
      </c>
      <c r="D477" s="7">
        <v>10.467</v>
      </c>
      <c r="E477" s="73">
        <f t="shared" si="33"/>
        <v>0.9043488000000001</v>
      </c>
      <c r="F477" s="7">
        <f t="shared" si="42"/>
        <v>34.68768</v>
      </c>
      <c r="G477" s="73">
        <f t="shared" si="43"/>
        <v>31.369761782784003</v>
      </c>
      <c r="H477" s="107" t="s">
        <v>139</v>
      </c>
      <c r="I477" s="7">
        <v>33.44125</v>
      </c>
      <c r="J477" s="7">
        <v>35.95342</v>
      </c>
      <c r="K477" s="7">
        <v>34.66837</v>
      </c>
      <c r="L477" s="9"/>
      <c r="M477" s="9"/>
    </row>
    <row r="478" spans="1:13" ht="24">
      <c r="A478" s="10">
        <v>25</v>
      </c>
      <c r="B478" s="108">
        <v>20798</v>
      </c>
      <c r="C478" s="7">
        <v>291.74</v>
      </c>
      <c r="D478" s="7">
        <v>7.208</v>
      </c>
      <c r="E478" s="73">
        <f t="shared" si="33"/>
        <v>0.6227712000000001</v>
      </c>
      <c r="F478" s="7">
        <f t="shared" si="42"/>
        <v>28.380903333333332</v>
      </c>
      <c r="G478" s="73">
        <f t="shared" si="43"/>
        <v>17.674809225984003</v>
      </c>
      <c r="H478" s="107" t="s">
        <v>129</v>
      </c>
      <c r="I478" s="7">
        <v>37.8632</v>
      </c>
      <c r="J478" s="7">
        <v>29.40641</v>
      </c>
      <c r="K478" s="7">
        <v>17.8731</v>
      </c>
      <c r="L478" s="9"/>
      <c r="M478" s="9"/>
    </row>
    <row r="479" spans="1:13" ht="24">
      <c r="A479" s="10">
        <v>26</v>
      </c>
      <c r="B479" s="108">
        <v>20805</v>
      </c>
      <c r="C479" s="7">
        <v>291.85</v>
      </c>
      <c r="D479" s="7">
        <v>8.058</v>
      </c>
      <c r="E479" s="7">
        <f t="shared" si="33"/>
        <v>0.6962112</v>
      </c>
      <c r="F479" s="7">
        <f t="shared" si="42"/>
        <v>3.67527</v>
      </c>
      <c r="G479" s="7">
        <f t="shared" si="43"/>
        <v>2.558764137024</v>
      </c>
      <c r="H479" s="107" t="s">
        <v>130</v>
      </c>
      <c r="I479" s="7">
        <v>2.7717</v>
      </c>
      <c r="J479" s="7">
        <v>4.66752</v>
      </c>
      <c r="K479" s="7">
        <v>3.58659</v>
      </c>
      <c r="L479" s="9"/>
      <c r="M479" s="9"/>
    </row>
    <row r="480" spans="1:13" ht="24">
      <c r="A480" s="10">
        <v>27</v>
      </c>
      <c r="B480" s="108">
        <v>20826</v>
      </c>
      <c r="C480" s="7">
        <v>291.59</v>
      </c>
      <c r="D480" s="7">
        <v>3.249</v>
      </c>
      <c r="E480" s="7">
        <f t="shared" si="33"/>
        <v>0.2807136</v>
      </c>
      <c r="F480" s="7">
        <f t="shared" si="42"/>
        <v>37.443419999999996</v>
      </c>
      <c r="G480" s="7">
        <f t="shared" si="43"/>
        <v>10.510877224511999</v>
      </c>
      <c r="H480" s="107" t="s">
        <v>155</v>
      </c>
      <c r="I480" s="7">
        <v>35.06682</v>
      </c>
      <c r="J480" s="7">
        <v>36.28666</v>
      </c>
      <c r="K480" s="7">
        <v>40.97678</v>
      </c>
      <c r="L480" s="9"/>
      <c r="M480" s="9"/>
    </row>
    <row r="481" spans="1:13" ht="24">
      <c r="A481" s="10">
        <v>28</v>
      </c>
      <c r="B481" s="108">
        <v>20833</v>
      </c>
      <c r="C481" s="7">
        <v>291.54</v>
      </c>
      <c r="D481" s="7">
        <v>2.447</v>
      </c>
      <c r="E481" s="7">
        <f t="shared" si="33"/>
        <v>0.21142080000000002</v>
      </c>
      <c r="F481" s="7">
        <f t="shared" si="42"/>
        <v>63.93717000000001</v>
      </c>
      <c r="G481" s="7">
        <f t="shared" si="43"/>
        <v>13.517647631136002</v>
      </c>
      <c r="H481" s="107" t="s">
        <v>156</v>
      </c>
      <c r="I481" s="7">
        <v>60.59415</v>
      </c>
      <c r="J481" s="7">
        <v>70.50288</v>
      </c>
      <c r="K481" s="7">
        <v>60.71448</v>
      </c>
      <c r="L481" s="9"/>
      <c r="M481" s="9"/>
    </row>
    <row r="482" spans="1:13" ht="24">
      <c r="A482" s="10">
        <v>29</v>
      </c>
      <c r="B482" s="108">
        <v>20840</v>
      </c>
      <c r="C482" s="7">
        <v>291.53</v>
      </c>
      <c r="D482" s="7">
        <v>2.516</v>
      </c>
      <c r="E482" s="7">
        <f t="shared" si="33"/>
        <v>0.2173824</v>
      </c>
      <c r="F482" s="7">
        <f t="shared" si="42"/>
        <v>28.9421</v>
      </c>
      <c r="G482" s="7">
        <f t="shared" si="43"/>
        <v>6.29150315904</v>
      </c>
      <c r="H482" s="107" t="s">
        <v>157</v>
      </c>
      <c r="I482" s="7">
        <v>33.55454</v>
      </c>
      <c r="J482" s="7">
        <v>27.69713</v>
      </c>
      <c r="K482" s="7">
        <v>25.57463</v>
      </c>
      <c r="L482" s="9"/>
      <c r="M482" s="9"/>
    </row>
    <row r="483" spans="1:13" ht="24">
      <c r="A483" s="10">
        <v>30</v>
      </c>
      <c r="B483" s="108">
        <v>20854</v>
      </c>
      <c r="C483" s="7">
        <v>291.48</v>
      </c>
      <c r="D483" s="7">
        <v>1.928</v>
      </c>
      <c r="E483" s="7">
        <f t="shared" si="33"/>
        <v>0.1665792</v>
      </c>
      <c r="F483" s="7">
        <f t="shared" si="42"/>
        <v>45.40299666666667</v>
      </c>
      <c r="G483" s="7">
        <f t="shared" si="43"/>
        <v>7.563194862336</v>
      </c>
      <c r="H483" s="107" t="s">
        <v>158</v>
      </c>
      <c r="I483" s="7">
        <v>48.43056</v>
      </c>
      <c r="J483" s="7">
        <v>43.27982</v>
      </c>
      <c r="K483" s="7">
        <v>44.49861</v>
      </c>
      <c r="L483" s="9"/>
      <c r="M483" s="9"/>
    </row>
    <row r="484" spans="1:13" ht="24">
      <c r="A484" s="10">
        <v>31</v>
      </c>
      <c r="B484" s="108">
        <v>20861</v>
      </c>
      <c r="C484" s="7">
        <v>291.44</v>
      </c>
      <c r="D484" s="7">
        <v>1.455</v>
      </c>
      <c r="E484" s="7">
        <f t="shared" si="33"/>
        <v>0.12571200000000002</v>
      </c>
      <c r="F484" s="7">
        <f t="shared" si="42"/>
        <v>3.5763800000000003</v>
      </c>
      <c r="G484" s="7">
        <f t="shared" si="43"/>
        <v>0.4495938825600001</v>
      </c>
      <c r="H484" s="107" t="s">
        <v>159</v>
      </c>
      <c r="I484" s="7">
        <v>4.5644</v>
      </c>
      <c r="J484" s="7">
        <v>0.6049</v>
      </c>
      <c r="K484" s="7">
        <v>5.55984</v>
      </c>
      <c r="L484" s="9"/>
      <c r="M484" s="9"/>
    </row>
    <row r="485" spans="1:13" ht="24">
      <c r="A485" s="10">
        <v>32</v>
      </c>
      <c r="B485" s="108">
        <v>20868</v>
      </c>
      <c r="C485" s="7">
        <v>291.43</v>
      </c>
      <c r="D485" s="7">
        <v>1.393</v>
      </c>
      <c r="E485" s="7">
        <f t="shared" si="33"/>
        <v>0.12035520000000001</v>
      </c>
      <c r="F485" s="7">
        <f t="shared" si="42"/>
        <v>17.467583333333334</v>
      </c>
      <c r="G485" s="7">
        <f t="shared" si="43"/>
        <v>2.1023144856</v>
      </c>
      <c r="H485" s="107" t="s">
        <v>166</v>
      </c>
      <c r="I485" s="7">
        <v>10.70162</v>
      </c>
      <c r="J485" s="7">
        <v>21.01673</v>
      </c>
      <c r="K485" s="7">
        <v>20.6844</v>
      </c>
      <c r="L485" s="9"/>
      <c r="M485" s="9"/>
    </row>
    <row r="486" spans="1:13" ht="24">
      <c r="A486" s="10">
        <v>33</v>
      </c>
      <c r="B486" s="108">
        <v>20882</v>
      </c>
      <c r="C486" s="7">
        <v>291.38</v>
      </c>
      <c r="D486" s="7">
        <v>0.817</v>
      </c>
      <c r="E486" s="7">
        <f t="shared" si="33"/>
        <v>0.0705888</v>
      </c>
      <c r="F486" s="7">
        <f t="shared" si="42"/>
        <v>9.543666666666667</v>
      </c>
      <c r="G486" s="7">
        <f t="shared" si="43"/>
        <v>0.6736759776</v>
      </c>
      <c r="H486" s="107" t="s">
        <v>167</v>
      </c>
      <c r="I486" s="7">
        <v>11.00234</v>
      </c>
      <c r="J486" s="7">
        <v>9.86538</v>
      </c>
      <c r="K486" s="7">
        <v>7.76328</v>
      </c>
      <c r="L486" s="9"/>
      <c r="M486" s="9"/>
    </row>
    <row r="487" spans="1:16" ht="24.75" thickBot="1">
      <c r="A487" s="140">
        <v>34</v>
      </c>
      <c r="B487" s="141">
        <v>20903</v>
      </c>
      <c r="C487" s="142">
        <v>291.45</v>
      </c>
      <c r="D487" s="142">
        <v>0.737</v>
      </c>
      <c r="E487" s="142">
        <f t="shared" si="33"/>
        <v>0.0636768</v>
      </c>
      <c r="F487" s="142">
        <f t="shared" si="42"/>
        <v>14.775349999999998</v>
      </c>
      <c r="G487" s="142">
        <f t="shared" si="43"/>
        <v>0.9408470068799999</v>
      </c>
      <c r="H487" s="144" t="s">
        <v>168</v>
      </c>
      <c r="I487" s="142">
        <v>24.93612</v>
      </c>
      <c r="J487" s="142">
        <v>4.33451</v>
      </c>
      <c r="K487" s="142">
        <v>15.05542</v>
      </c>
      <c r="L487" s="145"/>
      <c r="M487" s="145"/>
      <c r="N487" s="146"/>
      <c r="O487" s="146"/>
      <c r="P487" s="146"/>
    </row>
    <row r="488" spans="1:14" ht="24">
      <c r="A488" s="10">
        <v>1</v>
      </c>
      <c r="B488" s="108">
        <v>20911</v>
      </c>
      <c r="C488" s="7">
        <v>291.43</v>
      </c>
      <c r="D488" s="7">
        <v>0.511</v>
      </c>
      <c r="E488" s="7">
        <f t="shared" si="33"/>
        <v>0.044150400000000006</v>
      </c>
      <c r="H488" s="129" t="s">
        <v>160</v>
      </c>
      <c r="I488" s="7">
        <f>การคำนวณตะกอน!F6</f>
        <v>0</v>
      </c>
      <c r="J488" s="7">
        <f>การคำนวณตะกอน!F7</f>
        <v>0</v>
      </c>
      <c r="K488" s="7">
        <f>การคำนวณตะกอน!F8</f>
        <v>0</v>
      </c>
      <c r="L488" s="9"/>
      <c r="M488" s="7">
        <f>+AVERAGE(I488:K488)</f>
        <v>0</v>
      </c>
      <c r="N488" s="7">
        <f>M488*E488</f>
        <v>0</v>
      </c>
    </row>
    <row r="489" spans="1:13" ht="24">
      <c r="A489" s="10">
        <v>2</v>
      </c>
      <c r="B489" s="108">
        <v>20931</v>
      </c>
      <c r="C489" s="7">
        <v>291.5</v>
      </c>
      <c r="D489" s="7">
        <v>1.248</v>
      </c>
      <c r="E489" s="7">
        <f t="shared" si="33"/>
        <v>0.10782720000000001</v>
      </c>
      <c r="F489" s="7">
        <f t="shared" si="42"/>
        <v>0.2142245072907448</v>
      </c>
      <c r="G489" s="7">
        <f t="shared" si="43"/>
        <v>0.0230992287925406</v>
      </c>
      <c r="H489" s="107" t="s">
        <v>161</v>
      </c>
      <c r="I489" s="7">
        <f>การคำนวณตะกอน!F9</f>
        <v>0</v>
      </c>
      <c r="J489" s="7">
        <f>การคำนวณตะกอน!F10</f>
        <v>0</v>
      </c>
      <c r="K489" s="7">
        <f>การคำนวณตะกอน!F11</f>
        <v>0.6426735218722344</v>
      </c>
      <c r="L489" s="9"/>
      <c r="M489" s="9"/>
    </row>
    <row r="490" spans="1:13" ht="24">
      <c r="A490" s="10">
        <v>3</v>
      </c>
      <c r="B490" s="108">
        <v>20945</v>
      </c>
      <c r="C490" s="7">
        <v>291.63</v>
      </c>
      <c r="D490" s="7">
        <v>5.81</v>
      </c>
      <c r="E490" s="7">
        <f t="shared" si="33"/>
        <v>0.501984</v>
      </c>
      <c r="F490" s="7">
        <f t="shared" si="42"/>
        <v>111.18777576963878</v>
      </c>
      <c r="G490" s="7">
        <f t="shared" si="43"/>
        <v>55.81448443194635</v>
      </c>
      <c r="H490" s="107" t="s">
        <v>162</v>
      </c>
      <c r="I490" s="7">
        <f>การคำนวณตะกอน!F12</f>
        <v>103.08042670499485</v>
      </c>
      <c r="J490" s="7">
        <f>การคำนวณตะกอน!F13</f>
        <v>109.20967577314256</v>
      </c>
      <c r="K490" s="7">
        <f>การคำนวณตะกอน!F14</f>
        <v>121.27322483077893</v>
      </c>
      <c r="L490" s="9"/>
      <c r="M490" s="9"/>
    </row>
    <row r="491" spans="1:13" ht="24">
      <c r="A491" s="10">
        <v>4</v>
      </c>
      <c r="B491" s="108">
        <v>20952</v>
      </c>
      <c r="C491" s="7">
        <v>291.46</v>
      </c>
      <c r="D491" s="7">
        <v>1.938</v>
      </c>
      <c r="E491" s="7">
        <f t="shared" si="33"/>
        <v>0.16744320000000001</v>
      </c>
      <c r="F491" s="7">
        <f t="shared" si="42"/>
        <v>36.323855982381815</v>
      </c>
      <c r="G491" s="7">
        <f t="shared" si="43"/>
        <v>6.082182682029155</v>
      </c>
      <c r="H491" s="128" t="s">
        <v>163</v>
      </c>
      <c r="I491" s="7">
        <f>การคำนวณตะกอน!F15</f>
        <v>46.62217752992753</v>
      </c>
      <c r="J491" s="7">
        <f>การคำนวณตะกอน!F16</f>
        <v>37.06318390396503</v>
      </c>
      <c r="K491" s="7">
        <f>การคำนวณตะกอน!F17</f>
        <v>25.28620651325289</v>
      </c>
      <c r="L491" s="9"/>
      <c r="M491" s="9"/>
    </row>
    <row r="492" spans="1:13" ht="24">
      <c r="A492" s="10">
        <v>5</v>
      </c>
      <c r="B492" s="108">
        <v>20959</v>
      </c>
      <c r="C492" s="7">
        <v>291.56</v>
      </c>
      <c r="D492" s="7">
        <v>3.232</v>
      </c>
      <c r="E492" s="7">
        <f t="shared" si="33"/>
        <v>0.2792448</v>
      </c>
      <c r="F492" s="7">
        <f t="shared" si="42"/>
        <v>24.498096501404195</v>
      </c>
      <c r="G492" s="7">
        <f t="shared" si="43"/>
        <v>6.840966057915314</v>
      </c>
      <c r="H492" s="107" t="s">
        <v>164</v>
      </c>
      <c r="I492" s="7">
        <f>การคำนวณตะกอน!F18</f>
        <v>16.93994310737818</v>
      </c>
      <c r="J492" s="7">
        <f>การคำนวณตะกอน!F19</f>
        <v>29.177810969448867</v>
      </c>
      <c r="K492" s="7">
        <f>การคำนวณตะกอน!F20</f>
        <v>27.376535427385534</v>
      </c>
      <c r="L492" s="9"/>
      <c r="M492" s="9"/>
    </row>
    <row r="493" spans="1:13" ht="24">
      <c r="A493" s="10">
        <v>6</v>
      </c>
      <c r="B493" s="108">
        <v>20973</v>
      </c>
      <c r="C493" s="7">
        <v>291.63</v>
      </c>
      <c r="D493" s="7">
        <v>4.013</v>
      </c>
      <c r="E493" s="7">
        <f t="shared" si="33"/>
        <v>0.3467232</v>
      </c>
      <c r="F493" s="7">
        <f t="shared" si="42"/>
        <v>25.806187569096355</v>
      </c>
      <c r="G493" s="7">
        <f t="shared" si="43"/>
        <v>8.94760393375731</v>
      </c>
      <c r="H493" s="107" t="s">
        <v>171</v>
      </c>
      <c r="I493" s="7">
        <f>การคำนวณตะกอน!F21</f>
        <v>25.47417970374355</v>
      </c>
      <c r="J493" s="7">
        <f>การคำนวณตะกอน!F22</f>
        <v>27.42372775715574</v>
      </c>
      <c r="K493" s="7">
        <f>การคำนวณตะกอน!F23</f>
        <v>24.52065524638978</v>
      </c>
      <c r="L493" s="9"/>
      <c r="M493" s="9"/>
    </row>
    <row r="494" spans="1:13" ht="24">
      <c r="A494" s="10">
        <v>7</v>
      </c>
      <c r="B494" s="108">
        <v>20980</v>
      </c>
      <c r="C494" s="7">
        <v>291.56</v>
      </c>
      <c r="D494" s="7">
        <v>3.126</v>
      </c>
      <c r="E494" s="7">
        <f t="shared" si="33"/>
        <v>0.2700864</v>
      </c>
      <c r="F494" s="7">
        <f t="shared" si="42"/>
        <v>28.217248527988943</v>
      </c>
      <c r="G494" s="7">
        <f t="shared" si="43"/>
        <v>7.621095072829833</v>
      </c>
      <c r="H494" s="107" t="s">
        <v>172</v>
      </c>
      <c r="I494" s="7">
        <f>การคำนวณตะกอน!F24</f>
        <v>23.812191842217487</v>
      </c>
      <c r="J494" s="7">
        <f>การคำนวณตะกอน!F25</f>
        <v>32.115958505060796</v>
      </c>
      <c r="K494" s="7">
        <f>การคำนวณตะกอน!F26</f>
        <v>28.72359523668855</v>
      </c>
      <c r="L494" s="9"/>
      <c r="M494" s="9"/>
    </row>
    <row r="495" spans="1:13" ht="24">
      <c r="A495" s="10">
        <v>8</v>
      </c>
      <c r="B495" s="108">
        <v>20987</v>
      </c>
      <c r="C495" s="7">
        <v>291.79</v>
      </c>
      <c r="D495" s="7">
        <v>6.824</v>
      </c>
      <c r="E495" s="7">
        <f t="shared" si="33"/>
        <v>0.5895936</v>
      </c>
      <c r="F495" s="7">
        <f t="shared" si="42"/>
        <v>55.53327247268981</v>
      </c>
      <c r="G495" s="7">
        <f t="shared" si="43"/>
        <v>32.74206203695409</v>
      </c>
      <c r="H495" s="107" t="s">
        <v>145</v>
      </c>
      <c r="I495" s="7">
        <f>การคำนวณตะกอน!F27</f>
        <v>58.548337395332055</v>
      </c>
      <c r="J495" s="7">
        <f>การคำนวณตะกอน!F28</f>
        <v>50.26342881365239</v>
      </c>
      <c r="K495" s="7">
        <f>การคำนวณตะกอน!F29</f>
        <v>57.78805120908498</v>
      </c>
      <c r="L495" s="9"/>
      <c r="M495" s="9"/>
    </row>
    <row r="496" spans="1:13" ht="24">
      <c r="A496" s="10">
        <v>9</v>
      </c>
      <c r="B496" s="108">
        <v>21002</v>
      </c>
      <c r="C496" s="7">
        <v>291.42</v>
      </c>
      <c r="D496" s="7">
        <v>1.537</v>
      </c>
      <c r="E496" s="7">
        <f t="shared" si="33"/>
        <v>0.1327968</v>
      </c>
      <c r="F496" s="7">
        <f t="shared" si="42"/>
        <v>78.13247168624294</v>
      </c>
      <c r="G496" s="7">
        <f t="shared" si="43"/>
        <v>10.375742216023665</v>
      </c>
      <c r="H496" s="107" t="s">
        <v>134</v>
      </c>
      <c r="I496" s="7">
        <f>การคำนวณตะกอน!F30</f>
        <v>75.97199463729503</v>
      </c>
      <c r="J496" s="7">
        <f>การคำนวณตะกอน!F31</f>
        <v>81.52173913046059</v>
      </c>
      <c r="K496" s="7">
        <f>การคำนวณตะกอน!F32</f>
        <v>76.9036812909732</v>
      </c>
      <c r="L496" s="9"/>
      <c r="M496" s="9"/>
    </row>
    <row r="497" spans="1:13" ht="24">
      <c r="A497" s="10">
        <v>10</v>
      </c>
      <c r="B497" s="108">
        <v>21016</v>
      </c>
      <c r="C497" s="7">
        <v>291.66</v>
      </c>
      <c r="D497" s="7">
        <v>5.191</v>
      </c>
      <c r="E497" s="7">
        <f t="shared" si="33"/>
        <v>0.4485024</v>
      </c>
      <c r="F497" s="7">
        <f t="shared" si="42"/>
        <v>110.60581347918219</v>
      </c>
      <c r="G497" s="7">
        <f t="shared" si="43"/>
        <v>49.606972799365565</v>
      </c>
      <c r="H497" s="107" t="s">
        <v>135</v>
      </c>
      <c r="I497" s="7">
        <f>การคำนวณตะกอน!F33</f>
        <v>110.79745942133017</v>
      </c>
      <c r="J497" s="7">
        <f>การคำนวณตะกอน!F34</f>
        <v>93.32967334612084</v>
      </c>
      <c r="K497" s="7">
        <f>การคำนวณตะกอน!F35</f>
        <v>127.69030767009555</v>
      </c>
      <c r="L497" s="9"/>
      <c r="M497" s="9"/>
    </row>
    <row r="498" spans="1:13" ht="24">
      <c r="A498" s="10">
        <v>11</v>
      </c>
      <c r="B498" s="108">
        <v>21022</v>
      </c>
      <c r="C498" s="7">
        <v>291.53</v>
      </c>
      <c r="D498" s="7">
        <v>3.484</v>
      </c>
      <c r="E498" s="7">
        <f t="shared" si="33"/>
        <v>0.3010176</v>
      </c>
      <c r="F498" s="7">
        <f t="shared" si="42"/>
        <v>61.218117709222724</v>
      </c>
      <c r="G498" s="7">
        <f t="shared" si="43"/>
        <v>18.427730869347723</v>
      </c>
      <c r="H498" s="107" t="s">
        <v>146</v>
      </c>
      <c r="I498" s="7">
        <f>การคำนวณตะกอน!F36</f>
        <v>65.60266327229785</v>
      </c>
      <c r="J498" s="7">
        <f>การคำนวณตะกอน!F37</f>
        <v>66.6879500549779</v>
      </c>
      <c r="K498" s="7">
        <f>การคำนวณตะกอน!F38</f>
        <v>51.363739800392395</v>
      </c>
      <c r="L498" s="9"/>
      <c r="M498" s="9"/>
    </row>
    <row r="499" spans="1:13" ht="24">
      <c r="A499" s="10">
        <v>12</v>
      </c>
      <c r="B499" s="108">
        <v>21046</v>
      </c>
      <c r="C499" s="7">
        <v>291.86</v>
      </c>
      <c r="D499" s="7">
        <v>3.672</v>
      </c>
      <c r="E499" s="7">
        <f t="shared" si="33"/>
        <v>0.3172608</v>
      </c>
      <c r="F499" s="7">
        <f t="shared" si="42"/>
        <v>24.506399638594317</v>
      </c>
      <c r="G499" s="7">
        <f t="shared" si="43"/>
        <v>7.774919954460144</v>
      </c>
      <c r="H499" s="107" t="s">
        <v>147</v>
      </c>
      <c r="I499" s="7">
        <f>การคำนวณตะกอน!F39</f>
        <v>29.07246466458235</v>
      </c>
      <c r="J499" s="7">
        <f>การคำนวณตะกอน!F40</f>
        <v>17.509380024985287</v>
      </c>
      <c r="K499" s="7">
        <f>การคำนวณตะกอน!F41</f>
        <v>26.93735422621532</v>
      </c>
      <c r="L499" s="9"/>
      <c r="M499" s="9"/>
    </row>
    <row r="500" spans="1:13" ht="24">
      <c r="A500" s="10">
        <v>13</v>
      </c>
      <c r="B500" s="108">
        <v>21052</v>
      </c>
      <c r="C500" s="7">
        <v>292.7</v>
      </c>
      <c r="D500" s="7">
        <v>44.659</v>
      </c>
      <c r="E500" s="7">
        <f t="shared" si="33"/>
        <v>3.8585376</v>
      </c>
      <c r="F500" s="7">
        <f t="shared" si="42"/>
        <v>143.41546363413104</v>
      </c>
      <c r="G500" s="7">
        <f t="shared" si="43"/>
        <v>553.3739588537272</v>
      </c>
      <c r="H500" s="107" t="s">
        <v>148</v>
      </c>
      <c r="I500" s="7">
        <f>การคำนวณตะกอน!F42</f>
        <v>141.0758168744718</v>
      </c>
      <c r="J500" s="7">
        <f>การคำนวณตะกอน!F43</f>
        <v>140.104537160169</v>
      </c>
      <c r="K500" s="7">
        <f>การคำนวณตะกอน!F44</f>
        <v>149.0660368677524</v>
      </c>
      <c r="L500" s="9"/>
      <c r="M500" s="9"/>
    </row>
    <row r="501" spans="1:13" ht="24">
      <c r="A501" s="10">
        <v>14</v>
      </c>
      <c r="B501" s="108">
        <v>21057</v>
      </c>
      <c r="C501" s="7">
        <v>291.6</v>
      </c>
      <c r="D501" s="7">
        <v>4.108</v>
      </c>
      <c r="E501" s="7">
        <f t="shared" si="33"/>
        <v>0.3549312</v>
      </c>
      <c r="F501" s="7">
        <f t="shared" si="42"/>
        <v>40.54096367115617</v>
      </c>
      <c r="G501" s="7">
        <f t="shared" si="43"/>
        <v>14.389252884959864</v>
      </c>
      <c r="H501" s="107" t="s">
        <v>149</v>
      </c>
      <c r="I501" s="7">
        <f>การคำนวณตะกอน!F45</f>
        <v>40.69248616810547</v>
      </c>
      <c r="J501" s="7">
        <f>การคำนวณตะกอน!F46</f>
        <v>38.332534738861064</v>
      </c>
      <c r="K501" s="7">
        <f>การคำนวณตะกอน!F47</f>
        <v>42.59787010650198</v>
      </c>
      <c r="L501" s="9"/>
      <c r="M501" s="9"/>
    </row>
    <row r="502" spans="1:13" ht="24">
      <c r="A502" s="10">
        <v>15</v>
      </c>
      <c r="B502" s="108">
        <v>21067</v>
      </c>
      <c r="C502" s="7">
        <v>293.09</v>
      </c>
      <c r="D502" s="7">
        <v>51.623</v>
      </c>
      <c r="E502" s="7">
        <f t="shared" si="33"/>
        <v>4.4602272</v>
      </c>
      <c r="F502" s="7">
        <f aca="true" t="shared" si="44" ref="F502:F516">+AVERAGE(I502:K502)</f>
        <v>65.67260924676054</v>
      </c>
      <c r="G502" s="7">
        <f aca="true" t="shared" si="45" ref="G502:G516">F502*E502</f>
        <v>292.9147580573729</v>
      </c>
      <c r="H502" s="107" t="s">
        <v>150</v>
      </c>
      <c r="I502" s="7">
        <f>การคำนวณตะกอน!F48</f>
        <v>69.65519234661183</v>
      </c>
      <c r="J502" s="7">
        <f>การคำนวณตะกอน!F49</f>
        <v>63.87652465463002</v>
      </c>
      <c r="K502" s="7">
        <f>การคำนวณตะกอน!F50</f>
        <v>63.4861107390398</v>
      </c>
      <c r="L502" s="9"/>
      <c r="M502" s="9"/>
    </row>
    <row r="503" spans="1:13" ht="24">
      <c r="A503" s="10">
        <v>16</v>
      </c>
      <c r="B503" s="108">
        <v>21073</v>
      </c>
      <c r="C503" s="7">
        <v>291.78</v>
      </c>
      <c r="D503" s="7">
        <v>9.376</v>
      </c>
      <c r="E503" s="7">
        <f t="shared" si="33"/>
        <v>0.8100864</v>
      </c>
      <c r="F503" s="7">
        <f t="shared" si="44"/>
        <v>77.80250047783193</v>
      </c>
      <c r="G503" s="7">
        <f t="shared" si="45"/>
        <v>63.02674752308514</v>
      </c>
      <c r="H503" s="107" t="s">
        <v>151</v>
      </c>
      <c r="I503" s="7">
        <f>การคำนวณตะกอน!F51</f>
        <v>74.13148229270331</v>
      </c>
      <c r="J503" s="7">
        <f>การคำนวณตะกอน!F52</f>
        <v>73.92544091245395</v>
      </c>
      <c r="K503" s="7">
        <f>การคำนวณตะกอน!F53</f>
        <v>85.3505782283385</v>
      </c>
      <c r="L503" s="9"/>
      <c r="M503" s="9"/>
    </row>
    <row r="504" spans="1:13" ht="24">
      <c r="A504" s="10">
        <v>17</v>
      </c>
      <c r="B504" s="108">
        <v>21078</v>
      </c>
      <c r="C504" s="7">
        <v>291.69</v>
      </c>
      <c r="D504" s="7">
        <v>5.28</v>
      </c>
      <c r="E504" s="7">
        <f t="shared" si="33"/>
        <v>0.45619200000000004</v>
      </c>
      <c r="F504" s="7">
        <f t="shared" si="44"/>
        <v>55.768980899394116</v>
      </c>
      <c r="G504" s="7">
        <f t="shared" si="45"/>
        <v>25.441362934456404</v>
      </c>
      <c r="H504" s="107" t="s">
        <v>152</v>
      </c>
      <c r="I504" s="7">
        <f>การคำนวณตะกอน!F54</f>
        <v>81.99121522695694</v>
      </c>
      <c r="J504" s="7">
        <f>การคำนวณตะกอน!F55</f>
        <v>58.03381436917463</v>
      </c>
      <c r="K504" s="7">
        <f>การคำนวณตะกอน!F56</f>
        <v>27.281913102050808</v>
      </c>
      <c r="L504" s="9"/>
      <c r="M504" s="9"/>
    </row>
    <row r="505" spans="1:13" ht="24">
      <c r="A505" s="10">
        <v>18</v>
      </c>
      <c r="B505" s="108">
        <v>21094</v>
      </c>
      <c r="C505" s="7">
        <v>291.9</v>
      </c>
      <c r="D505" s="7">
        <v>14.757</v>
      </c>
      <c r="E505" s="7">
        <f t="shared" si="33"/>
        <v>1.2750048</v>
      </c>
      <c r="F505" s="7">
        <f t="shared" si="44"/>
        <v>116.03341063347956</v>
      </c>
      <c r="G505" s="7">
        <f t="shared" si="45"/>
        <v>147.9431555180575</v>
      </c>
      <c r="H505" s="107" t="s">
        <v>153</v>
      </c>
      <c r="I505" s="7">
        <f>การคำนวณตะกอน!F57</f>
        <v>127.46269571346178</v>
      </c>
      <c r="J505" s="7">
        <f>การคำนวณตะกอน!F58</f>
        <v>123.69791666669131</v>
      </c>
      <c r="K505" s="7">
        <f>การคำนวณตะกอน!F59</f>
        <v>96.9396195202856</v>
      </c>
      <c r="L505" s="9"/>
      <c r="M505" s="9"/>
    </row>
    <row r="506" spans="1:13" ht="24">
      <c r="A506" s="10">
        <v>19</v>
      </c>
      <c r="B506" s="108">
        <v>21099</v>
      </c>
      <c r="C506" s="7">
        <v>291.74</v>
      </c>
      <c r="D506" s="7">
        <v>10.957</v>
      </c>
      <c r="E506" s="7">
        <f t="shared" si="33"/>
        <v>0.9466848000000001</v>
      </c>
      <c r="F506" s="7">
        <f t="shared" si="44"/>
        <v>83.18157899627032</v>
      </c>
      <c r="G506" s="7">
        <f t="shared" si="45"/>
        <v>78.74673647576837</v>
      </c>
      <c r="H506" s="107" t="s">
        <v>154</v>
      </c>
      <c r="I506" s="7">
        <f>การคำนวณตะกอน!F60</f>
        <v>74.59040422138375</v>
      </c>
      <c r="J506" s="7">
        <f>การคำนวณตะกอน!F61</f>
        <v>86.94759182557338</v>
      </c>
      <c r="K506" s="7">
        <f>การคำนวณตะกอน!F62</f>
        <v>88.00674094185382</v>
      </c>
      <c r="L506" s="9"/>
      <c r="M506" s="9"/>
    </row>
    <row r="507" spans="1:13" ht="24">
      <c r="A507" s="10">
        <v>20</v>
      </c>
      <c r="B507" s="108">
        <v>21108</v>
      </c>
      <c r="C507" s="7">
        <v>291.5</v>
      </c>
      <c r="D507" s="7">
        <v>3.179</v>
      </c>
      <c r="E507" s="7">
        <f t="shared" si="33"/>
        <v>0.2746656</v>
      </c>
      <c r="F507" s="7">
        <f t="shared" si="44"/>
        <v>32.62507246330596</v>
      </c>
      <c r="G507" s="7">
        <f t="shared" si="45"/>
        <v>8.96098510317741</v>
      </c>
      <c r="H507" s="107" t="s">
        <v>137</v>
      </c>
      <c r="I507" s="7">
        <f>การคำนวณตะกอน!F63</f>
        <v>37.12225801504456</v>
      </c>
      <c r="J507" s="7">
        <f>การคำนวณตะกอน!F64</f>
        <v>44.388295148035745</v>
      </c>
      <c r="K507" s="7">
        <f>การคำนวณตะกอน!F65</f>
        <v>16.364664226837572</v>
      </c>
      <c r="L507" s="9"/>
      <c r="M507" s="9"/>
    </row>
    <row r="508" spans="1:13" ht="24">
      <c r="A508" s="10">
        <v>21</v>
      </c>
      <c r="B508" s="108">
        <v>21125</v>
      </c>
      <c r="C508" s="7">
        <v>291.57</v>
      </c>
      <c r="D508" s="7">
        <v>5.072</v>
      </c>
      <c r="E508" s="7">
        <f t="shared" si="33"/>
        <v>0.4382208</v>
      </c>
      <c r="F508" s="7">
        <f t="shared" si="44"/>
        <v>58.83003689413241</v>
      </c>
      <c r="G508" s="7">
        <f t="shared" si="45"/>
        <v>25.780545831776223</v>
      </c>
      <c r="H508" s="107" t="s">
        <v>126</v>
      </c>
      <c r="I508" s="7">
        <f>การคำนวณตะกอน!F66</f>
        <v>53.90195945483698</v>
      </c>
      <c r="J508" s="7">
        <f>การคำนวณตะกอน!F67</f>
        <v>63.08919506892379</v>
      </c>
      <c r="K508" s="7">
        <f>การคำนวณตะกอน!F68</f>
        <v>59.49895615863647</v>
      </c>
      <c r="L508" s="9"/>
      <c r="M508" s="9"/>
    </row>
    <row r="509" spans="1:13" ht="24">
      <c r="A509" s="10">
        <v>22</v>
      </c>
      <c r="B509" s="108">
        <v>21135</v>
      </c>
      <c r="C509" s="7">
        <v>291.57</v>
      </c>
      <c r="D509" s="7">
        <v>4.265</v>
      </c>
      <c r="E509" s="7">
        <f t="shared" si="33"/>
        <v>0.368496</v>
      </c>
      <c r="F509" s="7">
        <f t="shared" si="44"/>
        <v>41.50651841735789</v>
      </c>
      <c r="G509" s="7">
        <f t="shared" si="45"/>
        <v>15.294986010722711</v>
      </c>
      <c r="H509" s="107" t="s">
        <v>127</v>
      </c>
      <c r="I509" s="7">
        <f>การคำนวณตะกอน!F69</f>
        <v>38.880248833586</v>
      </c>
      <c r="J509" s="7">
        <f>การคำนวณตะกอน!F70</f>
        <v>48.443783047830536</v>
      </c>
      <c r="K509" s="7">
        <f>การคำนวณตะกอน!F71</f>
        <v>37.195523370657135</v>
      </c>
      <c r="L509" s="9"/>
      <c r="M509" s="9"/>
    </row>
    <row r="510" spans="1:13" ht="24">
      <c r="A510" s="10">
        <v>23</v>
      </c>
      <c r="B510" s="108">
        <v>21141</v>
      </c>
      <c r="C510" s="7">
        <v>291.51</v>
      </c>
      <c r="D510" s="7">
        <v>3.107</v>
      </c>
      <c r="E510" s="7">
        <f t="shared" si="33"/>
        <v>0.26844480000000004</v>
      </c>
      <c r="F510" s="7">
        <f t="shared" si="44"/>
        <v>55.17071634284489</v>
      </c>
      <c r="G510" s="7">
        <f t="shared" si="45"/>
        <v>14.81029191451173</v>
      </c>
      <c r="H510" s="107" t="s">
        <v>138</v>
      </c>
      <c r="I510" s="7">
        <f>การคำนวณตะกอน!F72</f>
        <v>32.739177882867736</v>
      </c>
      <c r="J510" s="7">
        <f>การคำนวณตะกอน!F73</f>
        <v>41.20534594574535</v>
      </c>
      <c r="K510" s="7">
        <f>การคำนวณตะกอน!F74</f>
        <v>91.5676251999216</v>
      </c>
      <c r="L510" s="9"/>
      <c r="M510" s="9"/>
    </row>
    <row r="511" spans="1:13" ht="24">
      <c r="A511" s="10">
        <v>24</v>
      </c>
      <c r="B511" s="108">
        <v>21155</v>
      </c>
      <c r="C511" s="7">
        <v>291.44</v>
      </c>
      <c r="D511" s="7">
        <v>2.019</v>
      </c>
      <c r="E511" s="7">
        <f t="shared" si="33"/>
        <v>0.17444160000000003</v>
      </c>
      <c r="F511" s="7">
        <f t="shared" si="44"/>
        <v>35.60937666666666</v>
      </c>
      <c r="G511" s="7">
        <f t="shared" si="45"/>
        <v>6.2117566407360005</v>
      </c>
      <c r="H511" s="107" t="s">
        <v>139</v>
      </c>
      <c r="I511" s="7">
        <v>34.12598</v>
      </c>
      <c r="J511" s="7">
        <v>53.81427</v>
      </c>
      <c r="K511" s="7">
        <v>18.88788</v>
      </c>
      <c r="L511" s="9"/>
      <c r="M511" s="9"/>
    </row>
    <row r="512" spans="1:13" ht="24">
      <c r="A512" s="10">
        <v>25</v>
      </c>
      <c r="B512" s="108">
        <v>21169</v>
      </c>
      <c r="C512" s="7">
        <v>291.35</v>
      </c>
      <c r="D512" s="7">
        <v>3.232</v>
      </c>
      <c r="E512" s="7">
        <f t="shared" si="33"/>
        <v>0.2792448</v>
      </c>
      <c r="F512" s="7">
        <f t="shared" si="44"/>
        <v>38.63075333333333</v>
      </c>
      <c r="G512" s="7">
        <f t="shared" si="45"/>
        <v>10.787436988416</v>
      </c>
      <c r="H512" s="107" t="s">
        <v>129</v>
      </c>
      <c r="I512" s="7">
        <v>37.37633</v>
      </c>
      <c r="J512" s="7">
        <v>53.24213</v>
      </c>
      <c r="K512" s="7">
        <v>25.2738</v>
      </c>
      <c r="L512" s="9"/>
      <c r="M512" s="9"/>
    </row>
    <row r="513" spans="1:13" ht="24">
      <c r="A513" s="10">
        <v>26</v>
      </c>
      <c r="B513" s="108">
        <v>21176</v>
      </c>
      <c r="C513" s="7">
        <v>291.37</v>
      </c>
      <c r="D513" s="7">
        <v>1.267</v>
      </c>
      <c r="E513" s="7">
        <f t="shared" si="33"/>
        <v>0.10946879999999999</v>
      </c>
      <c r="F513" s="7">
        <f t="shared" si="44"/>
        <v>33.429899999999996</v>
      </c>
      <c r="G513" s="7">
        <f t="shared" si="45"/>
        <v>3.6595310371199994</v>
      </c>
      <c r="H513" s="107" t="s">
        <v>130</v>
      </c>
      <c r="I513" s="7">
        <v>24.1473</v>
      </c>
      <c r="J513" s="7">
        <v>39.60753</v>
      </c>
      <c r="K513" s="7">
        <v>36.53487</v>
      </c>
      <c r="L513" s="9"/>
      <c r="M513" s="9"/>
    </row>
    <row r="514" spans="1:13" ht="24">
      <c r="A514" s="10">
        <v>27</v>
      </c>
      <c r="B514" s="108">
        <v>21198</v>
      </c>
      <c r="C514" s="7">
        <v>291.51</v>
      </c>
      <c r="D514" s="7">
        <v>3.445</v>
      </c>
      <c r="E514" s="7">
        <f t="shared" si="33"/>
        <v>0.297648</v>
      </c>
      <c r="F514" s="7">
        <f t="shared" si="44"/>
        <v>20.88508</v>
      </c>
      <c r="G514" s="7">
        <f t="shared" si="45"/>
        <v>6.21640229184</v>
      </c>
      <c r="H514" s="107" t="s">
        <v>155</v>
      </c>
      <c r="I514" s="7">
        <v>31.00968</v>
      </c>
      <c r="J514" s="7">
        <v>12.47317</v>
      </c>
      <c r="K514" s="7">
        <v>19.17239</v>
      </c>
      <c r="L514" s="9"/>
      <c r="M514" s="9"/>
    </row>
    <row r="515" spans="1:13" ht="24">
      <c r="A515" s="10">
        <v>28</v>
      </c>
      <c r="B515" s="108">
        <v>21204</v>
      </c>
      <c r="C515" s="7">
        <v>291.41</v>
      </c>
      <c r="D515" s="7">
        <v>1.78</v>
      </c>
      <c r="E515" s="7">
        <f t="shared" si="33"/>
        <v>0.153792</v>
      </c>
      <c r="F515" s="7">
        <f t="shared" si="44"/>
        <v>29.462266666666665</v>
      </c>
      <c r="G515" s="7">
        <f t="shared" si="45"/>
        <v>4.5310609152</v>
      </c>
      <c r="H515" s="107" t="s">
        <v>156</v>
      </c>
      <c r="I515" s="7">
        <v>20.24416</v>
      </c>
      <c r="J515" s="7">
        <v>34.74127</v>
      </c>
      <c r="K515" s="7">
        <v>33.40137</v>
      </c>
      <c r="L515" s="9"/>
      <c r="M515" s="9"/>
    </row>
    <row r="516" spans="1:13" ht="24">
      <c r="A516" s="10">
        <v>29</v>
      </c>
      <c r="B516" s="108">
        <v>21211</v>
      </c>
      <c r="C516" s="7">
        <v>291.35</v>
      </c>
      <c r="D516" s="7">
        <v>1.081</v>
      </c>
      <c r="E516" s="7">
        <f t="shared" si="33"/>
        <v>0.0933984</v>
      </c>
      <c r="F516" s="7">
        <f t="shared" si="44"/>
        <v>6.2779300000000005</v>
      </c>
      <c r="G516" s="7">
        <f t="shared" si="45"/>
        <v>0.586348617312</v>
      </c>
      <c r="H516" s="107" t="s">
        <v>157</v>
      </c>
      <c r="I516" s="7">
        <v>0.33424</v>
      </c>
      <c r="J516" s="7">
        <v>4.24934</v>
      </c>
      <c r="K516" s="7">
        <v>14.25021</v>
      </c>
      <c r="L516" s="9"/>
      <c r="M516" s="9"/>
    </row>
    <row r="517" spans="1:13" ht="24">
      <c r="A517" s="10">
        <v>30</v>
      </c>
      <c r="B517" s="108">
        <v>21218</v>
      </c>
      <c r="C517" s="7">
        <v>291.33</v>
      </c>
      <c r="D517" s="7">
        <v>0.887</v>
      </c>
      <c r="E517" s="7">
        <f t="shared" si="33"/>
        <v>0.0766368</v>
      </c>
      <c r="F517" s="7">
        <f aca="true" t="shared" si="46" ref="F517:F621">+AVERAGE(I517:K517)</f>
        <v>33.27504666666667</v>
      </c>
      <c r="G517" s="7">
        <f aca="true" t="shared" si="47" ref="G517:G621">F517*E517</f>
        <v>2.5500930963840003</v>
      </c>
      <c r="H517" s="107" t="s">
        <v>158</v>
      </c>
      <c r="I517" s="137">
        <v>30.90458</v>
      </c>
      <c r="J517" s="137">
        <v>37.33932</v>
      </c>
      <c r="K517" s="137">
        <v>31.58124</v>
      </c>
      <c r="L517" s="9"/>
      <c r="M517" s="9"/>
    </row>
    <row r="518" spans="1:13" ht="24">
      <c r="A518" s="10">
        <v>31</v>
      </c>
      <c r="B518" s="108">
        <v>21226</v>
      </c>
      <c r="C518" s="7">
        <v>291.3</v>
      </c>
      <c r="D518" s="7">
        <v>0.679</v>
      </c>
      <c r="E518" s="7">
        <f t="shared" si="33"/>
        <v>0.058665600000000005</v>
      </c>
      <c r="F518" s="7">
        <f t="shared" si="46"/>
        <v>37.37925333333333</v>
      </c>
      <c r="G518" s="7">
        <f t="shared" si="47"/>
        <v>2.192876324352</v>
      </c>
      <c r="H518" s="107" t="s">
        <v>159</v>
      </c>
      <c r="I518" s="137">
        <v>31.56311</v>
      </c>
      <c r="J518" s="137">
        <v>48.82238</v>
      </c>
      <c r="K518" s="137">
        <v>31.75227</v>
      </c>
      <c r="L518" s="9"/>
      <c r="M518" s="9"/>
    </row>
    <row r="519" spans="1:13" ht="24">
      <c r="A519" s="10">
        <v>32</v>
      </c>
      <c r="B519" s="108">
        <v>21239</v>
      </c>
      <c r="C519" s="7">
        <v>291.47</v>
      </c>
      <c r="D519" s="7">
        <v>0.412</v>
      </c>
      <c r="E519" s="7">
        <f t="shared" si="33"/>
        <v>0.0355968</v>
      </c>
      <c r="F519" s="7">
        <f t="shared" si="46"/>
        <v>34.72924666666666</v>
      </c>
      <c r="G519" s="7">
        <f t="shared" si="47"/>
        <v>1.2362500477439997</v>
      </c>
      <c r="H519" s="107" t="s">
        <v>166</v>
      </c>
      <c r="I519" s="137">
        <v>39.57897</v>
      </c>
      <c r="J519" s="137">
        <v>37.63901</v>
      </c>
      <c r="K519" s="137">
        <v>26.96976</v>
      </c>
      <c r="L519" s="9"/>
      <c r="M519" s="9"/>
    </row>
    <row r="520" spans="1:13" ht="24">
      <c r="A520" s="10">
        <v>33</v>
      </c>
      <c r="B520" s="108">
        <v>21246</v>
      </c>
      <c r="C520" s="7">
        <v>291.4</v>
      </c>
      <c r="D520" s="7">
        <v>0.357</v>
      </c>
      <c r="E520" s="7">
        <f t="shared" si="33"/>
        <v>0.0308448</v>
      </c>
      <c r="F520" s="7">
        <f t="shared" si="46"/>
        <v>8.057857</v>
      </c>
      <c r="G520" s="7">
        <f t="shared" si="47"/>
        <v>0.2485429875936</v>
      </c>
      <c r="H520" s="107" t="s">
        <v>167</v>
      </c>
      <c r="I520" s="7">
        <v>11.85485</v>
      </c>
      <c r="J520" s="7">
        <v>7.656721</v>
      </c>
      <c r="K520" s="7">
        <v>4.662</v>
      </c>
      <c r="L520" s="9"/>
      <c r="M520" s="9"/>
    </row>
    <row r="521" spans="1:13" ht="24">
      <c r="A521" s="10">
        <v>34</v>
      </c>
      <c r="B521" s="108">
        <v>21253</v>
      </c>
      <c r="C521" s="7">
        <v>291.38</v>
      </c>
      <c r="D521" s="7">
        <v>0.314</v>
      </c>
      <c r="E521" s="7">
        <f t="shared" si="33"/>
        <v>0.0271296</v>
      </c>
      <c r="F521" s="7">
        <f t="shared" si="46"/>
        <v>14.297746666666667</v>
      </c>
      <c r="G521" s="7">
        <f t="shared" si="47"/>
        <v>0.38789214796800003</v>
      </c>
      <c r="H521" s="107" t="s">
        <v>168</v>
      </c>
      <c r="I521" s="7">
        <v>16.64503</v>
      </c>
      <c r="J521" s="7">
        <v>16.93685</v>
      </c>
      <c r="K521" s="7">
        <v>9.31136</v>
      </c>
      <c r="L521" s="9"/>
      <c r="M521" s="9"/>
    </row>
    <row r="522" spans="1:13" ht="23.25" customHeight="1">
      <c r="A522" s="10">
        <v>35</v>
      </c>
      <c r="B522" s="108">
        <v>21267</v>
      </c>
      <c r="C522" s="7">
        <v>291.37</v>
      </c>
      <c r="D522" s="7">
        <v>0.279</v>
      </c>
      <c r="E522" s="7">
        <f t="shared" si="33"/>
        <v>0.024105600000000005</v>
      </c>
      <c r="F522" s="7">
        <f t="shared" si="46"/>
        <v>1.4280166666666665</v>
      </c>
      <c r="G522" s="7">
        <f t="shared" si="47"/>
        <v>0.03442319856</v>
      </c>
      <c r="H522" s="107" t="s">
        <v>199</v>
      </c>
      <c r="I522" s="7">
        <v>1.21267</v>
      </c>
      <c r="J522" s="7">
        <v>2.15633</v>
      </c>
      <c r="K522" s="7">
        <v>0.91505</v>
      </c>
      <c r="L522" s="9"/>
      <c r="M522" s="9"/>
    </row>
    <row r="523" spans="1:13" s="200" customFormat="1" ht="24">
      <c r="A523" s="197">
        <v>1</v>
      </c>
      <c r="B523" s="198">
        <v>21276</v>
      </c>
      <c r="C523" s="199">
        <v>291.4</v>
      </c>
      <c r="D523" s="199">
        <v>0.285</v>
      </c>
      <c r="E523" s="199">
        <f t="shared" si="33"/>
        <v>0.024624</v>
      </c>
      <c r="F523" s="199">
        <f t="shared" si="46"/>
        <v>11.032376666666666</v>
      </c>
      <c r="G523" s="199">
        <f t="shared" si="47"/>
        <v>0.27166124304</v>
      </c>
      <c r="H523" s="208" t="s">
        <v>140</v>
      </c>
      <c r="I523" s="199">
        <v>14.82401</v>
      </c>
      <c r="J523" s="199">
        <v>15.20103</v>
      </c>
      <c r="K523" s="199">
        <v>3.07209</v>
      </c>
      <c r="L523" s="201"/>
      <c r="M523" s="201"/>
    </row>
    <row r="524" spans="1:13" ht="24">
      <c r="A524" s="10">
        <v>2</v>
      </c>
      <c r="B524" s="108">
        <v>21295</v>
      </c>
      <c r="C524" s="7">
        <v>291.34</v>
      </c>
      <c r="D524" s="7">
        <v>0.443</v>
      </c>
      <c r="E524" s="7">
        <f t="shared" si="33"/>
        <v>0.0382752</v>
      </c>
      <c r="F524" s="7">
        <f t="shared" si="46"/>
        <v>21.05998</v>
      </c>
      <c r="G524" s="7">
        <f t="shared" si="47"/>
        <v>0.806074946496</v>
      </c>
      <c r="H524" s="209" t="s">
        <v>141</v>
      </c>
      <c r="I524" s="7">
        <v>22.29127</v>
      </c>
      <c r="J524" s="7">
        <v>16.38225</v>
      </c>
      <c r="K524" s="7">
        <v>24.50642</v>
      </c>
      <c r="L524" s="9"/>
      <c r="M524" s="9"/>
    </row>
    <row r="525" spans="1:13" ht="24">
      <c r="A525" s="10">
        <v>3</v>
      </c>
      <c r="B525" s="108">
        <v>21316</v>
      </c>
      <c r="C525" s="7">
        <v>291.46</v>
      </c>
      <c r="D525" s="7">
        <v>1.109</v>
      </c>
      <c r="E525" s="7">
        <f t="shared" si="33"/>
        <v>0.0958176</v>
      </c>
      <c r="F525" s="7">
        <f t="shared" si="46"/>
        <v>64.37363666666667</v>
      </c>
      <c r="G525" s="7">
        <f t="shared" si="47"/>
        <v>6.168127368672001</v>
      </c>
      <c r="H525" s="209" t="s">
        <v>142</v>
      </c>
      <c r="I525" s="7">
        <v>138.83206</v>
      </c>
      <c r="J525" s="7">
        <v>31.16332</v>
      </c>
      <c r="K525" s="7">
        <v>23.12553</v>
      </c>
      <c r="L525" s="9"/>
      <c r="M525" s="9"/>
    </row>
    <row r="526" spans="1:13" ht="24">
      <c r="A526" s="10">
        <v>4</v>
      </c>
      <c r="B526" s="108">
        <v>21323</v>
      </c>
      <c r="C526" s="7">
        <v>291.47</v>
      </c>
      <c r="D526" s="7">
        <v>1.085</v>
      </c>
      <c r="E526" s="7">
        <f t="shared" si="33"/>
        <v>0.09374400000000001</v>
      </c>
      <c r="F526" s="7">
        <f t="shared" si="46"/>
        <v>36.22834</v>
      </c>
      <c r="G526" s="7">
        <f t="shared" si="47"/>
        <v>3.3961895049600006</v>
      </c>
      <c r="H526" s="209" t="s">
        <v>143</v>
      </c>
      <c r="I526" s="7">
        <v>51.60887</v>
      </c>
      <c r="J526" s="7">
        <v>29.14319</v>
      </c>
      <c r="K526" s="7">
        <v>27.93296</v>
      </c>
      <c r="L526" s="9"/>
      <c r="M526" s="9"/>
    </row>
    <row r="527" spans="1:13" ht="24">
      <c r="A527" s="10">
        <v>5</v>
      </c>
      <c r="B527" s="108">
        <v>21330</v>
      </c>
      <c r="C527" s="7">
        <v>291.62</v>
      </c>
      <c r="D527" s="7">
        <v>2.864</v>
      </c>
      <c r="E527" s="7">
        <f t="shared" si="33"/>
        <v>0.2474496</v>
      </c>
      <c r="F527" s="7">
        <f t="shared" si="46"/>
        <v>42.72197</v>
      </c>
      <c r="G527" s="7">
        <f t="shared" si="47"/>
        <v>10.571534387712</v>
      </c>
      <c r="H527" s="209" t="s">
        <v>132</v>
      </c>
      <c r="I527" s="7">
        <v>57.1837</v>
      </c>
      <c r="J527" s="7">
        <v>43.60412</v>
      </c>
      <c r="K527" s="7">
        <v>27.37809</v>
      </c>
      <c r="L527" s="9"/>
      <c r="M527" s="9"/>
    </row>
    <row r="528" spans="1:13" ht="24">
      <c r="A528" s="10">
        <v>6</v>
      </c>
      <c r="B528" s="108">
        <v>21338</v>
      </c>
      <c r="C528" s="7">
        <v>291.43</v>
      </c>
      <c r="D528" s="7">
        <v>1.421</v>
      </c>
      <c r="E528" s="7">
        <f t="shared" si="33"/>
        <v>0.1227744</v>
      </c>
      <c r="F528" s="7">
        <f t="shared" si="46"/>
        <v>31.163366666666665</v>
      </c>
      <c r="G528" s="7">
        <f t="shared" si="47"/>
        <v>3.82606364448</v>
      </c>
      <c r="H528" s="209" t="s">
        <v>133</v>
      </c>
      <c r="I528" s="7">
        <v>38.66335</v>
      </c>
      <c r="J528" s="7">
        <v>36.58771</v>
      </c>
      <c r="K528" s="7">
        <v>18.23904</v>
      </c>
      <c r="L528" s="9"/>
      <c r="M528" s="9"/>
    </row>
    <row r="529" spans="1:13" ht="24">
      <c r="A529" s="10">
        <v>7</v>
      </c>
      <c r="B529" s="108">
        <v>21351</v>
      </c>
      <c r="C529" s="7">
        <v>291.3</v>
      </c>
      <c r="D529" s="7">
        <v>0.566</v>
      </c>
      <c r="E529" s="7">
        <f aca="true" t="shared" si="48" ref="E529:E620">D529*0.0864</f>
        <v>0.0489024</v>
      </c>
      <c r="F529" s="7">
        <f t="shared" si="46"/>
        <v>75.33091666666667</v>
      </c>
      <c r="G529" s="7">
        <f t="shared" si="47"/>
        <v>3.6838626192</v>
      </c>
      <c r="H529" s="209" t="s">
        <v>144</v>
      </c>
      <c r="I529" s="7">
        <v>70.14199</v>
      </c>
      <c r="J529" s="7">
        <v>72.78169</v>
      </c>
      <c r="K529" s="7">
        <v>83.06907</v>
      </c>
      <c r="L529" s="9"/>
      <c r="M529" s="9"/>
    </row>
    <row r="530" spans="1:13" ht="24">
      <c r="A530" s="10">
        <v>8</v>
      </c>
      <c r="B530" s="108">
        <v>21358</v>
      </c>
      <c r="C530" s="7">
        <v>291.28</v>
      </c>
      <c r="D530" s="7">
        <v>0.325</v>
      </c>
      <c r="E530" s="7">
        <f t="shared" si="48"/>
        <v>0.02808</v>
      </c>
      <c r="F530" s="7">
        <f t="shared" si="46"/>
        <v>60.397453333333324</v>
      </c>
      <c r="G530" s="7">
        <f t="shared" si="47"/>
        <v>1.6959604895999998</v>
      </c>
      <c r="H530" s="209" t="s">
        <v>145</v>
      </c>
      <c r="I530" s="7">
        <v>97.63515</v>
      </c>
      <c r="J530" s="7">
        <v>55.71484</v>
      </c>
      <c r="K530" s="7">
        <v>27.84237</v>
      </c>
      <c r="L530" s="9"/>
      <c r="M530" s="9"/>
    </row>
    <row r="531" spans="1:13" ht="24">
      <c r="A531" s="10">
        <v>9</v>
      </c>
      <c r="B531" s="108">
        <v>21367</v>
      </c>
      <c r="C531" s="7">
        <v>291.35</v>
      </c>
      <c r="D531" s="7">
        <v>0.409</v>
      </c>
      <c r="E531" s="7">
        <f t="shared" si="48"/>
        <v>0.0353376</v>
      </c>
      <c r="F531" s="7">
        <f t="shared" si="46"/>
        <v>8.754823333333333</v>
      </c>
      <c r="G531" s="7">
        <f t="shared" si="47"/>
        <v>0.30937444502399997</v>
      </c>
      <c r="H531" s="209" t="s">
        <v>134</v>
      </c>
      <c r="I531" s="7">
        <v>7.05006</v>
      </c>
      <c r="J531" s="7">
        <v>9.77961</v>
      </c>
      <c r="K531" s="7">
        <v>9.4348</v>
      </c>
      <c r="L531" s="9"/>
      <c r="M531" s="9"/>
    </row>
    <row r="532" spans="1:13" ht="24">
      <c r="A532" s="10">
        <v>10</v>
      </c>
      <c r="B532" s="108">
        <v>21372</v>
      </c>
      <c r="C532" s="7">
        <v>291.33</v>
      </c>
      <c r="D532" s="7">
        <v>0.273</v>
      </c>
      <c r="E532" s="7">
        <f t="shared" si="48"/>
        <v>0.023587200000000003</v>
      </c>
      <c r="F532" s="7">
        <f t="shared" si="46"/>
        <v>12.76916</v>
      </c>
      <c r="G532" s="7">
        <f t="shared" si="47"/>
        <v>0.30118873075200003</v>
      </c>
      <c r="H532" s="209" t="s">
        <v>135</v>
      </c>
      <c r="I532" s="7">
        <v>11.20315</v>
      </c>
      <c r="J532" s="7">
        <v>12.26701</v>
      </c>
      <c r="K532" s="7">
        <v>14.83732</v>
      </c>
      <c r="L532" s="9"/>
      <c r="M532" s="9"/>
    </row>
    <row r="533" spans="1:13" ht="24">
      <c r="A533" s="10">
        <v>11</v>
      </c>
      <c r="B533" s="108">
        <v>21386</v>
      </c>
      <c r="C533" s="7">
        <v>291.66</v>
      </c>
      <c r="D533" s="7">
        <v>3.31</v>
      </c>
      <c r="E533" s="7">
        <f t="shared" si="48"/>
        <v>0.285984</v>
      </c>
      <c r="F533" s="7">
        <f t="shared" si="46"/>
        <v>62.44266666666667</v>
      </c>
      <c r="G533" s="7">
        <f t="shared" si="47"/>
        <v>17.857603584</v>
      </c>
      <c r="H533" s="209" t="s">
        <v>146</v>
      </c>
      <c r="I533" s="7">
        <v>54.20255</v>
      </c>
      <c r="J533" s="7">
        <v>70.25475</v>
      </c>
      <c r="K533" s="7">
        <v>62.8707</v>
      </c>
      <c r="L533" s="9"/>
      <c r="M533" s="9"/>
    </row>
    <row r="534" spans="1:13" ht="24">
      <c r="A534" s="10">
        <v>12</v>
      </c>
      <c r="B534" s="108">
        <v>21400</v>
      </c>
      <c r="C534" s="7">
        <v>292.1</v>
      </c>
      <c r="D534" s="7">
        <v>9.101</v>
      </c>
      <c r="E534" s="7">
        <f t="shared" si="48"/>
        <v>0.7863264000000001</v>
      </c>
      <c r="F534" s="7">
        <f t="shared" si="46"/>
        <v>38.60503666666667</v>
      </c>
      <c r="G534" s="7">
        <f t="shared" si="47"/>
        <v>30.356159503968005</v>
      </c>
      <c r="H534" s="209" t="s">
        <v>200</v>
      </c>
      <c r="I534" s="7">
        <v>50.39544</v>
      </c>
      <c r="J534" s="7">
        <v>31.5302</v>
      </c>
      <c r="K534" s="7">
        <v>33.88947</v>
      </c>
      <c r="L534" s="9"/>
      <c r="M534" s="9"/>
    </row>
    <row r="535" spans="1:13" ht="24">
      <c r="A535" s="10">
        <v>13</v>
      </c>
      <c r="B535" s="108">
        <v>21407</v>
      </c>
      <c r="C535" s="7">
        <v>291.66</v>
      </c>
      <c r="D535" s="7">
        <v>3.791</v>
      </c>
      <c r="E535" s="7">
        <f t="shared" si="48"/>
        <v>0.3275424</v>
      </c>
      <c r="F535" s="7">
        <f t="shared" si="46"/>
        <v>25.08659</v>
      </c>
      <c r="G535" s="7">
        <f t="shared" si="47"/>
        <v>8.216921896416</v>
      </c>
      <c r="H535" s="209" t="s">
        <v>201</v>
      </c>
      <c r="I535" s="7">
        <v>22.52057</v>
      </c>
      <c r="J535" s="7">
        <v>31.66835</v>
      </c>
      <c r="K535" s="7">
        <v>21.07085</v>
      </c>
      <c r="L535" s="9"/>
      <c r="M535" s="9"/>
    </row>
    <row r="536" spans="1:13" ht="24">
      <c r="A536" s="10">
        <v>14</v>
      </c>
      <c r="B536" s="108">
        <v>21414</v>
      </c>
      <c r="C536" s="7">
        <v>291.89</v>
      </c>
      <c r="D536" s="7">
        <v>6.855</v>
      </c>
      <c r="E536" s="7">
        <f t="shared" si="48"/>
        <v>0.592272</v>
      </c>
      <c r="F536" s="7">
        <f t="shared" si="46"/>
        <v>74.46131333333334</v>
      </c>
      <c r="G536" s="7">
        <f t="shared" si="47"/>
        <v>44.101350970560006</v>
      </c>
      <c r="H536" s="209" t="s">
        <v>202</v>
      </c>
      <c r="I536" s="7">
        <v>73.84155</v>
      </c>
      <c r="J536" s="7">
        <v>76.31553</v>
      </c>
      <c r="K536" s="7">
        <v>73.22686</v>
      </c>
      <c r="L536" s="9"/>
      <c r="M536" s="9"/>
    </row>
    <row r="537" spans="1:13" ht="24">
      <c r="A537" s="10">
        <v>15</v>
      </c>
      <c r="B537" s="108">
        <v>21432</v>
      </c>
      <c r="C537" s="7">
        <v>292.21</v>
      </c>
      <c r="D537" s="7">
        <v>13.389</v>
      </c>
      <c r="E537" s="7">
        <f t="shared" si="48"/>
        <v>1.1568096</v>
      </c>
      <c r="F537" s="7">
        <f t="shared" si="46"/>
        <v>52.20666333333333</v>
      </c>
      <c r="G537" s="7">
        <f t="shared" si="47"/>
        <v>60.393169327968</v>
      </c>
      <c r="H537" s="209" t="s">
        <v>203</v>
      </c>
      <c r="I537" s="7">
        <v>52.35602</v>
      </c>
      <c r="J537" s="7">
        <v>58.71027</v>
      </c>
      <c r="K537" s="7">
        <v>45.5537</v>
      </c>
      <c r="L537" s="9"/>
      <c r="M537" s="9"/>
    </row>
    <row r="538" spans="1:13" ht="24">
      <c r="A538" s="10">
        <v>16</v>
      </c>
      <c r="B538" s="108">
        <v>21436</v>
      </c>
      <c r="C538" s="7">
        <v>291.64</v>
      </c>
      <c r="D538" s="7">
        <v>3.683</v>
      </c>
      <c r="E538" s="7">
        <f t="shared" si="48"/>
        <v>0.3182112</v>
      </c>
      <c r="F538" s="7">
        <f t="shared" si="46"/>
        <v>11.030029999999998</v>
      </c>
      <c r="G538" s="7">
        <f t="shared" si="47"/>
        <v>3.5098790823359995</v>
      </c>
      <c r="H538" s="209" t="s">
        <v>204</v>
      </c>
      <c r="I538" s="7">
        <v>12.73115</v>
      </c>
      <c r="J538" s="7">
        <v>15.022</v>
      </c>
      <c r="K538" s="7">
        <v>5.33694</v>
      </c>
      <c r="L538" s="9"/>
      <c r="M538" s="9"/>
    </row>
    <row r="539" spans="1:13" ht="24">
      <c r="A539" s="10">
        <v>17</v>
      </c>
      <c r="B539" s="108">
        <v>21447</v>
      </c>
      <c r="C539" s="7">
        <v>292.65</v>
      </c>
      <c r="D539" s="7">
        <v>27.033</v>
      </c>
      <c r="E539" s="7">
        <f t="shared" si="48"/>
        <v>2.3356512</v>
      </c>
      <c r="F539" s="7">
        <f t="shared" si="46"/>
        <v>49.61780000000001</v>
      </c>
      <c r="G539" s="7">
        <f t="shared" si="47"/>
        <v>115.88987411136003</v>
      </c>
      <c r="H539" s="209" t="s">
        <v>205</v>
      </c>
      <c r="I539" s="7">
        <v>68.02244</v>
      </c>
      <c r="J539" s="7">
        <v>25.78394</v>
      </c>
      <c r="K539" s="7">
        <v>55.04702</v>
      </c>
      <c r="L539" s="9"/>
      <c r="M539" s="9"/>
    </row>
    <row r="540" spans="1:13" ht="24">
      <c r="A540" s="10">
        <v>18</v>
      </c>
      <c r="B540" s="108">
        <v>21464</v>
      </c>
      <c r="C540" s="7">
        <v>291.42</v>
      </c>
      <c r="D540" s="7">
        <v>2.733</v>
      </c>
      <c r="E540" s="7">
        <f t="shared" si="48"/>
        <v>0.2361312</v>
      </c>
      <c r="F540" s="7">
        <f t="shared" si="46"/>
        <v>7.6913833333333335</v>
      </c>
      <c r="G540" s="7">
        <f t="shared" si="47"/>
        <v>1.81617557616</v>
      </c>
      <c r="H540" s="209" t="s">
        <v>206</v>
      </c>
      <c r="I540" s="7">
        <v>2.73954</v>
      </c>
      <c r="J540" s="7">
        <v>16.27781</v>
      </c>
      <c r="K540" s="7">
        <v>4.0568</v>
      </c>
      <c r="L540" s="9"/>
      <c r="M540" s="9"/>
    </row>
    <row r="541" spans="1:13" ht="24">
      <c r="A541" s="10">
        <v>19</v>
      </c>
      <c r="B541" s="108">
        <v>21471</v>
      </c>
      <c r="C541" s="7">
        <v>291.34</v>
      </c>
      <c r="D541" s="7">
        <v>6.242</v>
      </c>
      <c r="E541" s="7">
        <f t="shared" si="48"/>
        <v>0.5393088</v>
      </c>
      <c r="F541" s="7">
        <f t="shared" si="46"/>
        <v>13.927113333333333</v>
      </c>
      <c r="G541" s="7">
        <f t="shared" si="47"/>
        <v>7.511014779264</v>
      </c>
      <c r="H541" s="209" t="s">
        <v>207</v>
      </c>
      <c r="I541" s="7">
        <v>12.86517</v>
      </c>
      <c r="J541" s="7">
        <v>7.22571</v>
      </c>
      <c r="K541" s="7">
        <v>21.69046</v>
      </c>
      <c r="L541" s="9"/>
      <c r="M541" s="9"/>
    </row>
    <row r="542" spans="1:13" ht="24">
      <c r="A542" s="10">
        <v>20</v>
      </c>
      <c r="B542" s="108">
        <v>21478</v>
      </c>
      <c r="C542" s="7">
        <v>291.48</v>
      </c>
      <c r="D542" s="7">
        <v>3.899</v>
      </c>
      <c r="E542" s="7">
        <f t="shared" si="48"/>
        <v>0.3368736</v>
      </c>
      <c r="F542" s="7">
        <f t="shared" si="46"/>
        <v>5.27553</v>
      </c>
      <c r="G542" s="7">
        <f t="shared" si="47"/>
        <v>1.777186783008</v>
      </c>
      <c r="H542" s="209" t="s">
        <v>208</v>
      </c>
      <c r="I542" s="7">
        <v>1.98059</v>
      </c>
      <c r="J542" s="7">
        <v>3.72384</v>
      </c>
      <c r="K542" s="7">
        <v>10.12216</v>
      </c>
      <c r="L542" s="9"/>
      <c r="M542" s="9"/>
    </row>
    <row r="543" spans="1:13" ht="24">
      <c r="A543" s="10">
        <v>21</v>
      </c>
      <c r="B543" s="108">
        <v>21491</v>
      </c>
      <c r="C543" s="7">
        <v>291.43</v>
      </c>
      <c r="D543" s="7">
        <v>3.294</v>
      </c>
      <c r="E543" s="7">
        <f t="shared" si="48"/>
        <v>0.2846016</v>
      </c>
      <c r="F543" s="7">
        <f t="shared" si="46"/>
        <v>1.3631666666666666</v>
      </c>
      <c r="G543" s="7">
        <f t="shared" si="47"/>
        <v>0.3879594144</v>
      </c>
      <c r="H543" s="209" t="s">
        <v>209</v>
      </c>
      <c r="I543" s="7">
        <v>0.35376</v>
      </c>
      <c r="J543" s="7">
        <v>0.6555</v>
      </c>
      <c r="K543" s="7">
        <v>3.08024</v>
      </c>
      <c r="L543" s="9"/>
      <c r="M543" s="9"/>
    </row>
    <row r="544" spans="1:13" ht="24">
      <c r="A544" s="10">
        <v>22</v>
      </c>
      <c r="B544" s="108">
        <v>21498</v>
      </c>
      <c r="C544" s="7">
        <v>291.41</v>
      </c>
      <c r="D544" s="7">
        <v>2.871</v>
      </c>
      <c r="E544" s="7">
        <f t="shared" si="48"/>
        <v>0.2480544</v>
      </c>
      <c r="F544" s="7">
        <f t="shared" si="46"/>
        <v>8.63785</v>
      </c>
      <c r="G544" s="7">
        <f t="shared" si="47"/>
        <v>2.1426566990400002</v>
      </c>
      <c r="H544" s="209" t="s">
        <v>210</v>
      </c>
      <c r="I544" s="7">
        <v>2.90225</v>
      </c>
      <c r="J544" s="7">
        <v>7.96046</v>
      </c>
      <c r="K544" s="7">
        <v>15.05084</v>
      </c>
      <c r="L544" s="9"/>
      <c r="M544" s="9"/>
    </row>
    <row r="545" spans="1:13" ht="24">
      <c r="A545" s="10">
        <v>23</v>
      </c>
      <c r="B545" s="108">
        <v>21506</v>
      </c>
      <c r="C545" s="7">
        <v>291.47</v>
      </c>
      <c r="D545" s="7">
        <v>3.706</v>
      </c>
      <c r="E545" s="7">
        <f t="shared" si="48"/>
        <v>0.3201984</v>
      </c>
      <c r="F545" s="7">
        <f t="shared" si="46"/>
        <v>14.80374</v>
      </c>
      <c r="G545" s="7">
        <f t="shared" si="47"/>
        <v>4.740133862016</v>
      </c>
      <c r="H545" s="209" t="s">
        <v>211</v>
      </c>
      <c r="I545" s="7">
        <v>10.52422</v>
      </c>
      <c r="J545" s="7">
        <v>10.00029</v>
      </c>
      <c r="K545" s="7">
        <v>23.88671</v>
      </c>
      <c r="L545" s="9"/>
      <c r="M545" s="9"/>
    </row>
    <row r="546" spans="1:13" ht="24">
      <c r="A546" s="10">
        <v>24</v>
      </c>
      <c r="B546" s="108">
        <v>21520</v>
      </c>
      <c r="C546" s="7">
        <v>291.34</v>
      </c>
      <c r="D546" s="7">
        <v>1.644</v>
      </c>
      <c r="E546" s="7">
        <f t="shared" si="48"/>
        <v>0.1420416</v>
      </c>
      <c r="F546" s="7">
        <f t="shared" si="46"/>
        <v>26.185860000000005</v>
      </c>
      <c r="G546" s="7">
        <f t="shared" si="47"/>
        <v>3.7194814517760006</v>
      </c>
      <c r="H546" s="209" t="s">
        <v>212</v>
      </c>
      <c r="I546" s="7">
        <v>40.4485</v>
      </c>
      <c r="J546" s="7">
        <v>25.58941</v>
      </c>
      <c r="K546" s="7">
        <v>12.51967</v>
      </c>
      <c r="L546" s="9"/>
      <c r="M546" s="9"/>
    </row>
    <row r="547" spans="1:13" ht="24">
      <c r="A547" s="10">
        <v>25</v>
      </c>
      <c r="B547" s="108">
        <v>21528</v>
      </c>
      <c r="C547" s="7">
        <v>291.28</v>
      </c>
      <c r="D547" s="7">
        <v>1.028</v>
      </c>
      <c r="E547" s="7">
        <f t="shared" si="48"/>
        <v>0.0888192</v>
      </c>
      <c r="F547" s="7">
        <f t="shared" si="46"/>
        <v>25.773463333333336</v>
      </c>
      <c r="G547" s="7">
        <f t="shared" si="47"/>
        <v>2.289178394496</v>
      </c>
      <c r="H547" s="209" t="s">
        <v>213</v>
      </c>
      <c r="I547" s="7">
        <v>17.13767</v>
      </c>
      <c r="J547" s="7">
        <v>34.22425</v>
      </c>
      <c r="K547" s="7">
        <v>25.95847</v>
      </c>
      <c r="L547" s="9"/>
      <c r="M547" s="9"/>
    </row>
    <row r="548" spans="1:13" s="213" customFormat="1" ht="24">
      <c r="A548" s="210">
        <v>26</v>
      </c>
      <c r="B548" s="211">
        <v>21540</v>
      </c>
      <c r="C548" s="212">
        <v>291.24</v>
      </c>
      <c r="D548" s="212">
        <v>0.706</v>
      </c>
      <c r="E548" s="212">
        <f t="shared" si="48"/>
        <v>0.0609984</v>
      </c>
      <c r="F548" s="212">
        <f t="shared" si="46"/>
        <v>55.965133333333334</v>
      </c>
      <c r="G548" s="212">
        <f t="shared" si="47"/>
        <v>3.41378358912</v>
      </c>
      <c r="H548" s="214" t="s">
        <v>214</v>
      </c>
      <c r="I548" s="212">
        <v>74.18736</v>
      </c>
      <c r="J548" s="212">
        <v>56.59824</v>
      </c>
      <c r="K548" s="212">
        <v>37.1098</v>
      </c>
      <c r="L548" s="215"/>
      <c r="M548" s="215"/>
    </row>
    <row r="549" spans="1:13" ht="24">
      <c r="A549" s="10">
        <v>1</v>
      </c>
      <c r="B549" s="108">
        <v>21702</v>
      </c>
      <c r="C549" s="7">
        <v>291.64</v>
      </c>
      <c r="D549" s="7">
        <v>2.636</v>
      </c>
      <c r="E549" s="7">
        <f t="shared" si="48"/>
        <v>0.22775040000000002</v>
      </c>
      <c r="F549" s="7">
        <f t="shared" si="46"/>
        <v>25.433136666666666</v>
      </c>
      <c r="G549" s="7">
        <f t="shared" si="47"/>
        <v>5.792407049088</v>
      </c>
      <c r="H549" s="209" t="s">
        <v>140</v>
      </c>
      <c r="I549" s="7">
        <v>17.7496</v>
      </c>
      <c r="J549" s="7">
        <v>33.04593</v>
      </c>
      <c r="K549" s="7">
        <v>25.50388</v>
      </c>
      <c r="L549" s="9" t="s">
        <v>215</v>
      </c>
      <c r="M549" s="9"/>
    </row>
    <row r="550" spans="1:13" ht="24">
      <c r="A550" s="10">
        <v>2</v>
      </c>
      <c r="B550" s="108">
        <v>21707</v>
      </c>
      <c r="C550" s="7">
        <v>291.77</v>
      </c>
      <c r="D550" s="7">
        <v>13.554</v>
      </c>
      <c r="E550" s="7">
        <f t="shared" si="48"/>
        <v>1.1710656000000002</v>
      </c>
      <c r="F550" s="7">
        <f t="shared" si="46"/>
        <v>65.04697333333333</v>
      </c>
      <c r="G550" s="7">
        <f t="shared" si="47"/>
        <v>76.17427285478401</v>
      </c>
      <c r="H550" s="209" t="s">
        <v>141</v>
      </c>
      <c r="I550" s="7">
        <v>62.10702</v>
      </c>
      <c r="J550" s="7">
        <v>59.88767</v>
      </c>
      <c r="K550" s="7">
        <v>73.14623</v>
      </c>
      <c r="L550" s="9" t="s">
        <v>216</v>
      </c>
      <c r="M550" s="9"/>
    </row>
    <row r="551" spans="1:13" ht="24">
      <c r="A551" s="10">
        <v>3</v>
      </c>
      <c r="B551" s="108">
        <v>21728</v>
      </c>
      <c r="C551" s="7">
        <v>291.44</v>
      </c>
      <c r="D551" s="7">
        <v>1.6</v>
      </c>
      <c r="E551" s="7">
        <f t="shared" si="48"/>
        <v>0.13824</v>
      </c>
      <c r="F551" s="7">
        <f t="shared" si="46"/>
        <v>50.50386</v>
      </c>
      <c r="G551" s="7">
        <f t="shared" si="47"/>
        <v>6.9816536064</v>
      </c>
      <c r="H551" s="209" t="s">
        <v>142</v>
      </c>
      <c r="I551" s="7">
        <v>39.95377</v>
      </c>
      <c r="J551" s="7">
        <v>59.75972</v>
      </c>
      <c r="K551" s="7">
        <v>51.79809</v>
      </c>
      <c r="L551" s="9"/>
      <c r="M551" s="9"/>
    </row>
    <row r="552" spans="1:13" ht="24">
      <c r="A552" s="10">
        <v>4</v>
      </c>
      <c r="B552" s="108">
        <v>21735</v>
      </c>
      <c r="C552" s="7">
        <v>291.6</v>
      </c>
      <c r="D552" s="7">
        <v>3.461</v>
      </c>
      <c r="E552" s="7">
        <f t="shared" si="48"/>
        <v>0.29903040000000003</v>
      </c>
      <c r="F552" s="7">
        <f t="shared" si="46"/>
        <v>161.16135666666665</v>
      </c>
      <c r="G552" s="7">
        <f t="shared" si="47"/>
        <v>48.192144948576</v>
      </c>
      <c r="H552" s="209" t="s">
        <v>143</v>
      </c>
      <c r="I552" s="7">
        <v>118.06982</v>
      </c>
      <c r="J552" s="7">
        <v>237.52384</v>
      </c>
      <c r="K552" s="7">
        <v>127.89041</v>
      </c>
      <c r="L552" s="9"/>
      <c r="M552" s="9"/>
    </row>
    <row r="553" spans="1:13" ht="24">
      <c r="A553" s="10">
        <v>5</v>
      </c>
      <c r="B553" s="108">
        <v>21743</v>
      </c>
      <c r="C553" s="7">
        <v>291.58</v>
      </c>
      <c r="D553" s="7">
        <v>3</v>
      </c>
      <c r="E553" s="7">
        <f t="shared" si="48"/>
        <v>0.2592</v>
      </c>
      <c r="F553" s="7">
        <f t="shared" si="46"/>
        <v>165.79258000000002</v>
      </c>
      <c r="G553" s="7">
        <f t="shared" si="47"/>
        <v>42.973436736000004</v>
      </c>
      <c r="H553" s="209" t="s">
        <v>132</v>
      </c>
      <c r="I553" s="7">
        <v>225.24882</v>
      </c>
      <c r="J553" s="7">
        <v>74.60016</v>
      </c>
      <c r="K553" s="7">
        <v>197.52876</v>
      </c>
      <c r="L553" s="9"/>
      <c r="M553" s="9"/>
    </row>
    <row r="554" spans="1:13" ht="24">
      <c r="A554" s="10">
        <v>6</v>
      </c>
      <c r="B554" s="108">
        <v>21752</v>
      </c>
      <c r="C554" s="7">
        <v>291.83</v>
      </c>
      <c r="D554" s="7">
        <v>12.174</v>
      </c>
      <c r="E554" s="7">
        <f t="shared" si="48"/>
        <v>1.0518336</v>
      </c>
      <c r="F554" s="7">
        <f t="shared" si="46"/>
        <v>348.36236333333335</v>
      </c>
      <c r="G554" s="7">
        <f t="shared" si="47"/>
        <v>366.419238729408</v>
      </c>
      <c r="H554" s="209" t="s">
        <v>133</v>
      </c>
      <c r="I554" s="7">
        <v>320.72942</v>
      </c>
      <c r="J554" s="7">
        <v>335.22055</v>
      </c>
      <c r="K554" s="7">
        <v>389.13712</v>
      </c>
      <c r="L554" s="9"/>
      <c r="M554" s="9"/>
    </row>
    <row r="555" spans="1:13" ht="24">
      <c r="A555" s="10">
        <v>7</v>
      </c>
      <c r="B555" s="108">
        <v>21763</v>
      </c>
      <c r="C555" s="7">
        <v>291.57</v>
      </c>
      <c r="D555" s="7">
        <v>6.088</v>
      </c>
      <c r="E555" s="7">
        <f t="shared" si="48"/>
        <v>0.5260032</v>
      </c>
      <c r="F555" s="7">
        <f t="shared" si="46"/>
        <v>54.29884666666667</v>
      </c>
      <c r="G555" s="7">
        <f t="shared" si="47"/>
        <v>28.561367102976003</v>
      </c>
      <c r="H555" s="209" t="s">
        <v>172</v>
      </c>
      <c r="I555" s="7">
        <v>59.60751</v>
      </c>
      <c r="J555" s="7">
        <v>52.76312</v>
      </c>
      <c r="K555" s="7">
        <v>50.52591</v>
      </c>
      <c r="L555" s="9"/>
      <c r="M555" s="9"/>
    </row>
    <row r="556" spans="1:13" ht="24">
      <c r="A556" s="10">
        <v>8</v>
      </c>
      <c r="B556" s="108">
        <v>21771</v>
      </c>
      <c r="C556" s="7">
        <v>291.57</v>
      </c>
      <c r="D556" s="7">
        <v>6.488</v>
      </c>
      <c r="E556" s="7">
        <f t="shared" si="48"/>
        <v>0.5605632</v>
      </c>
      <c r="F556" s="7">
        <f t="shared" si="46"/>
        <v>46.85659999999999</v>
      </c>
      <c r="G556" s="7">
        <f t="shared" si="47"/>
        <v>26.266085637119996</v>
      </c>
      <c r="H556" s="209" t="s">
        <v>145</v>
      </c>
      <c r="I556" s="7">
        <v>41.86126</v>
      </c>
      <c r="J556" s="7">
        <v>51.12224</v>
      </c>
      <c r="K556" s="7">
        <v>47.5863</v>
      </c>
      <c r="L556" s="9"/>
      <c r="M556" s="9"/>
    </row>
    <row r="557" spans="1:13" ht="24">
      <c r="A557" s="10">
        <v>9</v>
      </c>
      <c r="B557" s="108">
        <v>21782</v>
      </c>
      <c r="C557" s="7">
        <v>261.75</v>
      </c>
      <c r="D557" s="7">
        <v>13.794</v>
      </c>
      <c r="E557" s="7">
        <f t="shared" si="48"/>
        <v>1.1918016</v>
      </c>
      <c r="F557" s="7">
        <f t="shared" si="46"/>
        <v>52.56463666666667</v>
      </c>
      <c r="G557" s="7">
        <f t="shared" si="47"/>
        <v>62.646618082752006</v>
      </c>
      <c r="H557" s="209" t="s">
        <v>134</v>
      </c>
      <c r="I557" s="7">
        <v>43.53616</v>
      </c>
      <c r="J557" s="7">
        <v>65.04591</v>
      </c>
      <c r="K557" s="7">
        <v>49.11184</v>
      </c>
      <c r="L557" s="9"/>
      <c r="M557" s="9"/>
    </row>
    <row r="558" spans="1:13" ht="24">
      <c r="A558" s="10">
        <v>10</v>
      </c>
      <c r="B558" s="108">
        <v>21806</v>
      </c>
      <c r="C558" s="7">
        <v>292.03</v>
      </c>
      <c r="D558" s="7">
        <v>27.255</v>
      </c>
      <c r="E558" s="7">
        <f t="shared" si="48"/>
        <v>2.354832</v>
      </c>
      <c r="F558" s="7">
        <f t="shared" si="46"/>
        <v>16.181033333333335</v>
      </c>
      <c r="G558" s="7">
        <f t="shared" si="47"/>
        <v>38.103615086400005</v>
      </c>
      <c r="H558" s="209" t="s">
        <v>135</v>
      </c>
      <c r="I558" s="7">
        <v>20.69816</v>
      </c>
      <c r="J558" s="7">
        <v>12.27604</v>
      </c>
      <c r="K558" s="7">
        <v>15.5689</v>
      </c>
      <c r="L558" s="9"/>
      <c r="M558" s="9"/>
    </row>
    <row r="559" spans="1:13" ht="24">
      <c r="A559" s="10">
        <v>11</v>
      </c>
      <c r="B559" s="108">
        <v>21821</v>
      </c>
      <c r="C559" s="7">
        <v>291.74</v>
      </c>
      <c r="D559" s="7">
        <v>11.317</v>
      </c>
      <c r="E559" s="7">
        <f t="shared" si="48"/>
        <v>0.9777888</v>
      </c>
      <c r="F559" s="7">
        <f t="shared" si="46"/>
        <v>36.62056333333333</v>
      </c>
      <c r="G559" s="7">
        <f t="shared" si="47"/>
        <v>35.807176677023996</v>
      </c>
      <c r="H559" s="209" t="s">
        <v>146</v>
      </c>
      <c r="I559" s="7">
        <v>40.54975</v>
      </c>
      <c r="J559" s="7">
        <v>33.9822</v>
      </c>
      <c r="K559" s="7">
        <v>35.32974</v>
      </c>
      <c r="L559" s="9"/>
      <c r="M559" s="9"/>
    </row>
    <row r="560" spans="1:13" ht="24">
      <c r="A560" s="10">
        <v>12</v>
      </c>
      <c r="B560" s="108">
        <v>21822</v>
      </c>
      <c r="C560" s="7">
        <v>292.12</v>
      </c>
      <c r="D560" s="7">
        <v>37.364</v>
      </c>
      <c r="E560" s="7">
        <f t="shared" si="48"/>
        <v>3.2282496</v>
      </c>
      <c r="F560" s="7">
        <f t="shared" si="46"/>
        <v>322.43456999999995</v>
      </c>
      <c r="G560" s="7">
        <f t="shared" si="47"/>
        <v>1040.8992716286718</v>
      </c>
      <c r="H560" s="209" t="s">
        <v>147</v>
      </c>
      <c r="I560" s="7">
        <v>359.6833</v>
      </c>
      <c r="J560" s="7">
        <v>299.24493</v>
      </c>
      <c r="K560" s="7">
        <v>308.37548</v>
      </c>
      <c r="L560" s="9"/>
      <c r="M560" s="9"/>
    </row>
    <row r="561" spans="1:13" ht="24">
      <c r="A561" s="10">
        <v>13</v>
      </c>
      <c r="B561" s="108">
        <v>21836</v>
      </c>
      <c r="C561" s="7">
        <v>291.9</v>
      </c>
      <c r="D561" s="7">
        <v>13.649</v>
      </c>
      <c r="E561" s="7">
        <f t="shared" si="48"/>
        <v>1.1792736</v>
      </c>
      <c r="F561" s="7">
        <f t="shared" si="46"/>
        <v>169.66863333333333</v>
      </c>
      <c r="G561" s="7">
        <f t="shared" si="47"/>
        <v>200.08574003808</v>
      </c>
      <c r="H561" s="209" t="s">
        <v>148</v>
      </c>
      <c r="I561" s="7">
        <v>126.86278</v>
      </c>
      <c r="J561" s="7">
        <v>181.68578</v>
      </c>
      <c r="K561" s="7">
        <v>200.45734</v>
      </c>
      <c r="L561" s="9"/>
      <c r="M561" s="9"/>
    </row>
    <row r="562" spans="1:13" ht="24">
      <c r="A562" s="10">
        <v>14</v>
      </c>
      <c r="B562" s="108">
        <v>21842</v>
      </c>
      <c r="C562" s="7">
        <v>291.73</v>
      </c>
      <c r="D562" s="7">
        <v>5.347</v>
      </c>
      <c r="E562" s="7">
        <f t="shared" si="48"/>
        <v>0.4619808000000001</v>
      </c>
      <c r="F562" s="7">
        <f t="shared" si="46"/>
        <v>30.25946666666667</v>
      </c>
      <c r="G562" s="7">
        <f t="shared" si="47"/>
        <v>13.979292618240002</v>
      </c>
      <c r="H562" s="209" t="s">
        <v>149</v>
      </c>
      <c r="I562" s="7">
        <v>19.71582</v>
      </c>
      <c r="J562" s="7">
        <v>28.468</v>
      </c>
      <c r="K562" s="7">
        <v>42.59458</v>
      </c>
      <c r="L562" s="9"/>
      <c r="M562" s="9"/>
    </row>
    <row r="563" spans="1:13" ht="24">
      <c r="A563" s="10">
        <v>15</v>
      </c>
      <c r="B563" s="108">
        <v>21847</v>
      </c>
      <c r="C563" s="7">
        <v>291.72</v>
      </c>
      <c r="D563" s="7">
        <v>5.426</v>
      </c>
      <c r="E563" s="7">
        <f t="shared" si="48"/>
        <v>0.4688064</v>
      </c>
      <c r="F563" s="7">
        <f t="shared" si="46"/>
        <v>21.071013333333337</v>
      </c>
      <c r="G563" s="7">
        <f t="shared" si="47"/>
        <v>9.878225905152002</v>
      </c>
      <c r="H563" s="209" t="s">
        <v>150</v>
      </c>
      <c r="I563" s="7">
        <v>38.262</v>
      </c>
      <c r="J563" s="7">
        <v>19.6679</v>
      </c>
      <c r="K563" s="7">
        <v>5.28314</v>
      </c>
      <c r="L563" s="9"/>
      <c r="M563" s="9"/>
    </row>
    <row r="564" spans="1:13" ht="24">
      <c r="A564" s="10">
        <v>16</v>
      </c>
      <c r="B564" s="108">
        <v>21858</v>
      </c>
      <c r="C564" s="7">
        <v>291.74</v>
      </c>
      <c r="D564" s="7">
        <v>5.663</v>
      </c>
      <c r="E564" s="7">
        <f t="shared" si="48"/>
        <v>0.48928320000000003</v>
      </c>
      <c r="F564" s="7">
        <f t="shared" si="46"/>
        <v>78.96525</v>
      </c>
      <c r="G564" s="7">
        <f t="shared" si="47"/>
        <v>38.6363702088</v>
      </c>
      <c r="H564" s="209" t="s">
        <v>151</v>
      </c>
      <c r="I564" s="7">
        <v>96.9083</v>
      </c>
      <c r="J564" s="7">
        <v>70.51725</v>
      </c>
      <c r="K564" s="7">
        <v>69.4702</v>
      </c>
      <c r="L564" s="9"/>
      <c r="M564" s="9"/>
    </row>
    <row r="565" spans="1:13" ht="24">
      <c r="A565" s="10">
        <v>17</v>
      </c>
      <c r="B565" s="108">
        <v>21866</v>
      </c>
      <c r="C565" s="7">
        <v>292.41</v>
      </c>
      <c r="D565" s="7">
        <v>47.458</v>
      </c>
      <c r="E565" s="7">
        <f t="shared" si="48"/>
        <v>4.1003712</v>
      </c>
      <c r="F565" s="7">
        <f t="shared" si="46"/>
        <v>580.0634433333333</v>
      </c>
      <c r="G565" s="7">
        <f t="shared" si="47"/>
        <v>2378.475437216832</v>
      </c>
      <c r="H565" s="209" t="s">
        <v>152</v>
      </c>
      <c r="I565" s="7">
        <v>520.90013</v>
      </c>
      <c r="J565" s="7">
        <v>607.42019</v>
      </c>
      <c r="K565" s="7">
        <v>611.87001</v>
      </c>
      <c r="L565" s="9"/>
      <c r="M565" s="9"/>
    </row>
    <row r="566" spans="1:13" ht="24">
      <c r="A566" s="10">
        <v>18</v>
      </c>
      <c r="B566" s="108">
        <v>21875</v>
      </c>
      <c r="C566" s="7">
        <v>291.75</v>
      </c>
      <c r="D566" s="7">
        <v>7.516</v>
      </c>
      <c r="E566" s="7">
        <f t="shared" si="48"/>
        <v>0.6493824</v>
      </c>
      <c r="F566" s="7">
        <f t="shared" si="46"/>
        <v>56.05283666666667</v>
      </c>
      <c r="G566" s="7">
        <f t="shared" si="47"/>
        <v>36.39972560140801</v>
      </c>
      <c r="H566" s="209" t="s">
        <v>153</v>
      </c>
      <c r="I566" s="7">
        <v>57.47126</v>
      </c>
      <c r="J566" s="7">
        <v>47.5789</v>
      </c>
      <c r="K566" s="7">
        <v>63.10835</v>
      </c>
      <c r="L566" s="9"/>
      <c r="M566" s="9"/>
    </row>
    <row r="567" spans="1:13" ht="24">
      <c r="A567" s="10">
        <v>19</v>
      </c>
      <c r="B567" s="108">
        <v>21893</v>
      </c>
      <c r="C567" s="7">
        <v>291.63</v>
      </c>
      <c r="D567" s="7">
        <v>2.492</v>
      </c>
      <c r="E567" s="7">
        <f t="shared" si="48"/>
        <v>0.21530880000000002</v>
      </c>
      <c r="F567" s="7">
        <f t="shared" si="46"/>
        <v>473.88649000000004</v>
      </c>
      <c r="G567" s="7">
        <f t="shared" si="47"/>
        <v>102.03193149811202</v>
      </c>
      <c r="H567" s="209" t="s">
        <v>154</v>
      </c>
      <c r="I567" s="7">
        <v>405.58057</v>
      </c>
      <c r="J567" s="7">
        <v>451.69214</v>
      </c>
      <c r="K567" s="7">
        <v>564.38676</v>
      </c>
      <c r="L567" s="9"/>
      <c r="M567" s="9"/>
    </row>
    <row r="568" spans="1:13" ht="24">
      <c r="A568" s="10">
        <v>20</v>
      </c>
      <c r="B568" s="108">
        <v>21905</v>
      </c>
      <c r="C568" s="7">
        <v>291.59</v>
      </c>
      <c r="D568" s="7">
        <v>2.444</v>
      </c>
      <c r="E568" s="7">
        <f t="shared" si="48"/>
        <v>0.2111616</v>
      </c>
      <c r="F568" s="7">
        <f t="shared" si="46"/>
        <v>468.32429666666667</v>
      </c>
      <c r="G568" s="7">
        <f t="shared" si="47"/>
        <v>98.892107803008</v>
      </c>
      <c r="H568" s="209" t="s">
        <v>137</v>
      </c>
      <c r="I568" s="7">
        <v>417.21476</v>
      </c>
      <c r="J568" s="7">
        <v>579.80834</v>
      </c>
      <c r="K568" s="7">
        <v>407.94979</v>
      </c>
      <c r="L568" s="9"/>
      <c r="M568" s="9"/>
    </row>
    <row r="569" spans="1:13" ht="24">
      <c r="A569" s="10">
        <v>21</v>
      </c>
      <c r="B569" s="108">
        <v>21927</v>
      </c>
      <c r="C569" s="7">
        <v>291.89</v>
      </c>
      <c r="D569" s="7">
        <v>13.686</v>
      </c>
      <c r="E569" s="7">
        <f t="shared" si="48"/>
        <v>1.1824704000000001</v>
      </c>
      <c r="F569" s="7">
        <f t="shared" si="46"/>
        <v>121.29157666666667</v>
      </c>
      <c r="G569" s="7">
        <f t="shared" si="47"/>
        <v>143.42369917766402</v>
      </c>
      <c r="H569" s="209" t="s">
        <v>126</v>
      </c>
      <c r="I569" s="7">
        <v>117.43872</v>
      </c>
      <c r="J569" s="7">
        <v>141.47317</v>
      </c>
      <c r="K569" s="7">
        <v>104.96284</v>
      </c>
      <c r="L569" s="9"/>
      <c r="M569" s="9"/>
    </row>
    <row r="570" spans="1:13" ht="24">
      <c r="A570" s="10">
        <v>22</v>
      </c>
      <c r="B570" s="108">
        <v>21932</v>
      </c>
      <c r="C570" s="7">
        <v>291.62</v>
      </c>
      <c r="D570" s="7">
        <v>3.439</v>
      </c>
      <c r="E570" s="7">
        <f t="shared" si="48"/>
        <v>0.2971296</v>
      </c>
      <c r="F570" s="7">
        <f t="shared" si="46"/>
        <v>20.497586666666667</v>
      </c>
      <c r="G570" s="7">
        <f t="shared" si="47"/>
        <v>6.090439727232</v>
      </c>
      <c r="H570" s="209" t="s">
        <v>127</v>
      </c>
      <c r="I570" s="7">
        <v>9.56867</v>
      </c>
      <c r="J570" s="7">
        <v>29.20449</v>
      </c>
      <c r="K570" s="7">
        <v>22.7196</v>
      </c>
      <c r="L570" s="9"/>
      <c r="M570" s="9"/>
    </row>
    <row r="571" spans="1:13" ht="24">
      <c r="A571" s="10">
        <v>23</v>
      </c>
      <c r="B571" s="108">
        <v>21948</v>
      </c>
      <c r="C571" s="7">
        <v>291.57</v>
      </c>
      <c r="D571" s="7">
        <v>2.77</v>
      </c>
      <c r="E571" s="7">
        <f t="shared" si="48"/>
        <v>0.239328</v>
      </c>
      <c r="F571" s="7">
        <f t="shared" si="46"/>
        <v>23.451759999999997</v>
      </c>
      <c r="G571" s="7">
        <f t="shared" si="47"/>
        <v>5.6126628172799995</v>
      </c>
      <c r="H571" s="209" t="s">
        <v>138</v>
      </c>
      <c r="I571" s="7">
        <v>33.26343</v>
      </c>
      <c r="J571" s="7">
        <v>22.07078</v>
      </c>
      <c r="K571" s="7">
        <v>15.02107</v>
      </c>
      <c r="L571" s="9"/>
      <c r="M571" s="9"/>
    </row>
    <row r="572" spans="1:13" ht="24">
      <c r="A572" s="10">
        <v>24</v>
      </c>
      <c r="B572" s="108">
        <v>21969</v>
      </c>
      <c r="C572" s="7">
        <v>291.54</v>
      </c>
      <c r="D572" s="7">
        <v>1.362</v>
      </c>
      <c r="E572" s="7">
        <f t="shared" si="48"/>
        <v>0.11767680000000001</v>
      </c>
      <c r="F572" s="7">
        <f t="shared" si="46"/>
        <v>27.20915666666667</v>
      </c>
      <c r="G572" s="7">
        <f t="shared" si="47"/>
        <v>3.2018864872320005</v>
      </c>
      <c r="H572" s="209" t="s">
        <v>139</v>
      </c>
      <c r="I572" s="7">
        <v>16.30838</v>
      </c>
      <c r="J572" s="7">
        <v>36.08616</v>
      </c>
      <c r="K572" s="7">
        <v>29.23293</v>
      </c>
      <c r="L572" s="9"/>
      <c r="M572" s="9"/>
    </row>
    <row r="573" spans="1:13" ht="24">
      <c r="A573" s="10">
        <v>25</v>
      </c>
      <c r="B573" s="108">
        <v>21981</v>
      </c>
      <c r="C573" s="7">
        <v>291.52</v>
      </c>
      <c r="D573" s="7">
        <v>3.533</v>
      </c>
      <c r="E573" s="7">
        <f t="shared" si="48"/>
        <v>0.3052512</v>
      </c>
      <c r="F573" s="7">
        <f t="shared" si="46"/>
        <v>31.383146666666665</v>
      </c>
      <c r="G573" s="7">
        <f t="shared" si="47"/>
        <v>9.579743179775999</v>
      </c>
      <c r="H573" s="209" t="s">
        <v>129</v>
      </c>
      <c r="I573" s="7">
        <v>32.83373</v>
      </c>
      <c r="J573" s="7">
        <v>30.37844</v>
      </c>
      <c r="K573" s="7">
        <v>30.93727</v>
      </c>
      <c r="L573" s="9"/>
      <c r="M573" s="9"/>
    </row>
    <row r="574" spans="1:13" s="266" customFormat="1" ht="24.75" thickBot="1">
      <c r="A574" s="263">
        <v>26</v>
      </c>
      <c r="B574" s="264">
        <v>22002</v>
      </c>
      <c r="C574" s="265">
        <v>291.49</v>
      </c>
      <c r="D574" s="265">
        <v>0.419</v>
      </c>
      <c r="E574" s="265">
        <f t="shared" si="48"/>
        <v>0.0362016</v>
      </c>
      <c r="F574" s="265">
        <f t="shared" si="46"/>
        <v>17.936846666666668</v>
      </c>
      <c r="G574" s="265">
        <f t="shared" si="47"/>
        <v>0.6493425482880001</v>
      </c>
      <c r="H574" s="267" t="s">
        <v>130</v>
      </c>
      <c r="I574" s="265">
        <v>11.48748</v>
      </c>
      <c r="J574" s="265">
        <v>19.0239</v>
      </c>
      <c r="K574" s="265">
        <v>23.29916</v>
      </c>
      <c r="L574" s="268"/>
      <c r="M574" s="268"/>
    </row>
    <row r="575" spans="1:13" ht="24">
      <c r="A575" s="10">
        <v>1</v>
      </c>
      <c r="B575" s="108">
        <v>22009</v>
      </c>
      <c r="C575" s="7">
        <v>291.51</v>
      </c>
      <c r="D575" s="7">
        <v>4.85</v>
      </c>
      <c r="E575" s="7">
        <f t="shared" si="48"/>
        <v>0.41903999999999997</v>
      </c>
      <c r="F575" s="7">
        <f t="shared" si="46"/>
        <v>4.30666</v>
      </c>
      <c r="G575" s="7">
        <f t="shared" si="47"/>
        <v>1.8046628063999999</v>
      </c>
      <c r="H575" s="209" t="s">
        <v>140</v>
      </c>
      <c r="I575" s="7">
        <v>0.84806</v>
      </c>
      <c r="J575" s="7">
        <v>6.53808</v>
      </c>
      <c r="K575" s="7">
        <v>5.53384</v>
      </c>
      <c r="L575" s="9"/>
      <c r="M575" s="9"/>
    </row>
    <row r="576" spans="1:13" ht="24">
      <c r="A576" s="10">
        <v>2</v>
      </c>
      <c r="B576" s="108">
        <v>22025</v>
      </c>
      <c r="C576" s="7">
        <v>291.56</v>
      </c>
      <c r="D576" s="7">
        <v>1.297</v>
      </c>
      <c r="E576" s="7">
        <f t="shared" si="48"/>
        <v>0.1120608</v>
      </c>
      <c r="F576" s="7">
        <f t="shared" si="46"/>
        <v>27.494019999999995</v>
      </c>
      <c r="G576" s="7">
        <f t="shared" si="47"/>
        <v>3.0810018764159994</v>
      </c>
      <c r="H576" s="209" t="s">
        <v>141</v>
      </c>
      <c r="I576" s="7">
        <v>12.83116</v>
      </c>
      <c r="J576" s="7">
        <v>31.2153</v>
      </c>
      <c r="K576" s="7">
        <v>38.4356</v>
      </c>
      <c r="L576" s="9"/>
      <c r="M576" s="9"/>
    </row>
    <row r="577" spans="1:13" ht="24">
      <c r="A577" s="10">
        <v>3</v>
      </c>
      <c r="B577" s="108">
        <v>22053</v>
      </c>
      <c r="C577" s="7">
        <v>292.25</v>
      </c>
      <c r="D577" s="7">
        <v>31.443</v>
      </c>
      <c r="E577" s="7">
        <f t="shared" si="48"/>
        <v>2.7166752</v>
      </c>
      <c r="F577" s="7">
        <f t="shared" si="46"/>
        <v>342.3391266666667</v>
      </c>
      <c r="G577" s="7">
        <f t="shared" si="47"/>
        <v>930.0242154049921</v>
      </c>
      <c r="H577" s="209" t="s">
        <v>142</v>
      </c>
      <c r="I577" s="7">
        <v>260.59565</v>
      </c>
      <c r="J577" s="7">
        <v>341.78415</v>
      </c>
      <c r="K577" s="7">
        <v>424.63758</v>
      </c>
      <c r="L577" s="9"/>
      <c r="M577" s="9"/>
    </row>
    <row r="578" spans="1:13" ht="24">
      <c r="A578" s="10">
        <v>4</v>
      </c>
      <c r="B578" s="108">
        <v>22053</v>
      </c>
      <c r="C578" s="7">
        <v>292.65</v>
      </c>
      <c r="D578" s="7">
        <v>57.815</v>
      </c>
      <c r="E578" s="7">
        <f t="shared" si="48"/>
        <v>4.995216</v>
      </c>
      <c r="F578" s="7">
        <f t="shared" si="46"/>
        <v>444.9596966666666</v>
      </c>
      <c r="G578" s="7">
        <f t="shared" si="47"/>
        <v>2222.6697961444797</v>
      </c>
      <c r="H578" s="209" t="s">
        <v>143</v>
      </c>
      <c r="I578" s="7">
        <v>412.11212</v>
      </c>
      <c r="J578" s="7">
        <v>472.79289</v>
      </c>
      <c r="K578" s="7">
        <v>449.97408</v>
      </c>
      <c r="L578" s="9"/>
      <c r="M578" s="9"/>
    </row>
    <row r="579" spans="1:13" ht="24">
      <c r="A579" s="10">
        <v>5</v>
      </c>
      <c r="B579" s="108">
        <v>22060</v>
      </c>
      <c r="C579" s="7">
        <v>291.81</v>
      </c>
      <c r="D579" s="7">
        <v>5.399</v>
      </c>
      <c r="E579" s="7">
        <f t="shared" si="48"/>
        <v>0.46647360000000004</v>
      </c>
      <c r="F579" s="7">
        <f t="shared" si="46"/>
        <v>99.74178666666667</v>
      </c>
      <c r="G579" s="7">
        <f t="shared" si="47"/>
        <v>46.52691029683201</v>
      </c>
      <c r="H579" s="209" t="s">
        <v>132</v>
      </c>
      <c r="I579" s="7">
        <v>111.81332</v>
      </c>
      <c r="J579" s="7">
        <v>101.85512</v>
      </c>
      <c r="K579" s="7">
        <v>85.55692</v>
      </c>
      <c r="L579" s="9"/>
      <c r="M579" s="9"/>
    </row>
    <row r="580" spans="1:13" ht="24">
      <c r="A580" s="10">
        <v>6</v>
      </c>
      <c r="B580" s="108">
        <v>22080</v>
      </c>
      <c r="C580" s="7">
        <v>291.73</v>
      </c>
      <c r="D580" s="7">
        <v>4.155</v>
      </c>
      <c r="E580" s="7">
        <f t="shared" si="48"/>
        <v>0.35899200000000003</v>
      </c>
      <c r="F580" s="7">
        <f t="shared" si="46"/>
        <v>60.681333333333335</v>
      </c>
      <c r="G580" s="7">
        <f t="shared" si="47"/>
        <v>21.784113216</v>
      </c>
      <c r="H580" s="209" t="s">
        <v>133</v>
      </c>
      <c r="I580" s="7">
        <v>60.97561</v>
      </c>
      <c r="J580" s="7">
        <v>66.08305</v>
      </c>
      <c r="K580" s="7">
        <v>54.98534</v>
      </c>
      <c r="L580" s="9"/>
      <c r="M580" s="9"/>
    </row>
    <row r="581" spans="1:13" ht="24">
      <c r="A581" s="10">
        <v>7</v>
      </c>
      <c r="B581" s="108">
        <v>22090</v>
      </c>
      <c r="C581" s="7">
        <v>291.62</v>
      </c>
      <c r="D581" s="7">
        <v>1.988</v>
      </c>
      <c r="E581" s="7">
        <f t="shared" si="48"/>
        <v>0.1717632</v>
      </c>
      <c r="F581" s="7">
        <f t="shared" si="46"/>
        <v>32.948029999999996</v>
      </c>
      <c r="G581" s="7">
        <f t="shared" si="47"/>
        <v>5.659259066495999</v>
      </c>
      <c r="H581" s="209" t="s">
        <v>172</v>
      </c>
      <c r="I581" s="7">
        <v>38.64766</v>
      </c>
      <c r="J581" s="7">
        <v>36.25767</v>
      </c>
      <c r="K581" s="7">
        <v>23.93876</v>
      </c>
      <c r="L581" s="9"/>
      <c r="M581" s="9"/>
    </row>
    <row r="582" spans="1:13" ht="24">
      <c r="A582" s="10">
        <v>8</v>
      </c>
      <c r="B582" s="108">
        <v>22095</v>
      </c>
      <c r="C582" s="7">
        <v>291.75</v>
      </c>
      <c r="D582" s="7">
        <v>4.292</v>
      </c>
      <c r="E582" s="7">
        <f t="shared" si="48"/>
        <v>0.3708288</v>
      </c>
      <c r="F582" s="7">
        <f t="shared" si="46"/>
        <v>99.12797666666667</v>
      </c>
      <c r="G582" s="7">
        <f t="shared" si="47"/>
        <v>36.759508633728004</v>
      </c>
      <c r="H582" s="209" t="s">
        <v>145</v>
      </c>
      <c r="I582" s="7">
        <v>101.78203</v>
      </c>
      <c r="J582" s="7">
        <v>107.77497</v>
      </c>
      <c r="K582" s="7">
        <v>87.82693</v>
      </c>
      <c r="L582" s="9"/>
      <c r="M582" s="9"/>
    </row>
    <row r="583" spans="1:13" ht="24">
      <c r="A583" s="10">
        <v>9</v>
      </c>
      <c r="B583" s="108">
        <v>22100</v>
      </c>
      <c r="C583" s="7">
        <v>291.74</v>
      </c>
      <c r="D583" s="7">
        <v>4.747</v>
      </c>
      <c r="E583" s="7">
        <f t="shared" si="48"/>
        <v>0.4101408</v>
      </c>
      <c r="F583" s="7">
        <f t="shared" si="46"/>
        <v>82.55212333333334</v>
      </c>
      <c r="G583" s="7">
        <f t="shared" si="47"/>
        <v>33.85799390563201</v>
      </c>
      <c r="H583" s="209" t="s">
        <v>134</v>
      </c>
      <c r="I583" s="7">
        <v>82.56323</v>
      </c>
      <c r="J583" s="7">
        <v>80.60652</v>
      </c>
      <c r="K583" s="7">
        <v>84.48662</v>
      </c>
      <c r="L583" s="9"/>
      <c r="M583" s="9"/>
    </row>
    <row r="584" spans="1:13" ht="24">
      <c r="A584" s="10">
        <v>10</v>
      </c>
      <c r="B584" s="108">
        <v>22113</v>
      </c>
      <c r="C584" s="7">
        <v>291.91</v>
      </c>
      <c r="D584" s="7">
        <v>10.672</v>
      </c>
      <c r="E584" s="7">
        <f t="shared" si="48"/>
        <v>0.9220608000000001</v>
      </c>
      <c r="F584" s="7">
        <f t="shared" si="46"/>
        <v>57.767893333333326</v>
      </c>
      <c r="G584" s="7">
        <f t="shared" si="47"/>
        <v>53.265509941248</v>
      </c>
      <c r="H584" s="209" t="s">
        <v>135</v>
      </c>
      <c r="I584" s="7">
        <v>62.3</v>
      </c>
      <c r="J584" s="7">
        <v>60.34833</v>
      </c>
      <c r="K584" s="7">
        <v>50.65535</v>
      </c>
      <c r="L584" s="9"/>
      <c r="M584" s="9"/>
    </row>
    <row r="585" spans="1:13" ht="24">
      <c r="A585" s="10">
        <v>11</v>
      </c>
      <c r="B585" s="108">
        <v>22115</v>
      </c>
      <c r="C585" s="7">
        <v>292.09</v>
      </c>
      <c r="D585" s="7">
        <v>21.892</v>
      </c>
      <c r="E585" s="7">
        <f t="shared" si="48"/>
        <v>1.8914688</v>
      </c>
      <c r="F585" s="7">
        <f t="shared" si="46"/>
        <v>166.74518333333336</v>
      </c>
      <c r="G585" s="7">
        <f t="shared" si="47"/>
        <v>315.39331182528</v>
      </c>
      <c r="H585" s="209" t="s">
        <v>146</v>
      </c>
      <c r="I585" s="7">
        <v>169.89022</v>
      </c>
      <c r="J585" s="7">
        <v>163.49206</v>
      </c>
      <c r="K585" s="7">
        <v>166.85327</v>
      </c>
      <c r="L585" s="9"/>
      <c r="M585" s="9"/>
    </row>
    <row r="586" spans="1:13" ht="24">
      <c r="A586" s="10">
        <v>12</v>
      </c>
      <c r="B586" s="108">
        <v>22135</v>
      </c>
      <c r="C586" s="7">
        <v>291.66</v>
      </c>
      <c r="D586" s="7">
        <v>10.424</v>
      </c>
      <c r="E586" s="7">
        <f t="shared" si="48"/>
        <v>0.9006336</v>
      </c>
      <c r="F586" s="7">
        <f t="shared" si="46"/>
        <v>35.550093333333336</v>
      </c>
      <c r="G586" s="7">
        <f t="shared" si="47"/>
        <v>32.017608539136006</v>
      </c>
      <c r="H586" s="209" t="s">
        <v>147</v>
      </c>
      <c r="I586" s="7">
        <v>49.672</v>
      </c>
      <c r="J586" s="7">
        <v>31.77608</v>
      </c>
      <c r="K586" s="7">
        <v>25.2022</v>
      </c>
      <c r="L586" s="9"/>
      <c r="M586" s="9"/>
    </row>
    <row r="587" spans="1:13" ht="24">
      <c r="A587" s="10">
        <v>13</v>
      </c>
      <c r="B587" s="108">
        <v>22145</v>
      </c>
      <c r="C587" s="7">
        <v>291.62</v>
      </c>
      <c r="D587" s="7">
        <v>6.27</v>
      </c>
      <c r="E587" s="7">
        <f t="shared" si="48"/>
        <v>0.541728</v>
      </c>
      <c r="F587" s="7">
        <f t="shared" si="46"/>
        <v>12.586089999999999</v>
      </c>
      <c r="G587" s="7">
        <f t="shared" si="47"/>
        <v>6.818237363519999</v>
      </c>
      <c r="H587" s="209" t="s">
        <v>148</v>
      </c>
      <c r="I587" s="7">
        <v>20.21989</v>
      </c>
      <c r="J587" s="7">
        <v>7.76286</v>
      </c>
      <c r="K587" s="7">
        <v>9.77552</v>
      </c>
      <c r="L587" s="9"/>
      <c r="M587" s="9"/>
    </row>
    <row r="588" spans="1:13" ht="24">
      <c r="A588" s="10">
        <v>14</v>
      </c>
      <c r="B588" s="108">
        <v>22147</v>
      </c>
      <c r="C588" s="7">
        <v>291.78</v>
      </c>
      <c r="D588" s="7">
        <v>11.455</v>
      </c>
      <c r="E588" s="7">
        <f t="shared" si="48"/>
        <v>0.989712</v>
      </c>
      <c r="F588" s="7">
        <f t="shared" si="46"/>
        <v>116.63510333333333</v>
      </c>
      <c r="G588" s="7">
        <f t="shared" si="47"/>
        <v>115.43516139024</v>
      </c>
      <c r="H588" s="209" t="s">
        <v>149</v>
      </c>
      <c r="I588" s="7">
        <v>138.3273</v>
      </c>
      <c r="J588" s="7">
        <v>117.1875</v>
      </c>
      <c r="K588" s="7">
        <v>94.39051</v>
      </c>
      <c r="L588" s="9"/>
      <c r="M588" s="9"/>
    </row>
    <row r="589" spans="1:13" ht="24">
      <c r="A589" s="10">
        <v>15</v>
      </c>
      <c r="B589" s="108">
        <v>22167</v>
      </c>
      <c r="C589" s="7">
        <v>292.31</v>
      </c>
      <c r="D589" s="7">
        <v>38.518</v>
      </c>
      <c r="E589" s="7">
        <f t="shared" si="48"/>
        <v>3.3279552000000003</v>
      </c>
      <c r="F589" s="7">
        <f t="shared" si="46"/>
        <v>315.6587133333333</v>
      </c>
      <c r="G589" s="7">
        <f t="shared" si="47"/>
        <v>1050.4980564629761</v>
      </c>
      <c r="H589" s="209" t="s">
        <v>150</v>
      </c>
      <c r="I589" s="7">
        <v>326.26546</v>
      </c>
      <c r="J589" s="7">
        <v>308.30066</v>
      </c>
      <c r="K589" s="7">
        <v>312.41002</v>
      </c>
      <c r="L589" s="9"/>
      <c r="M589" s="9"/>
    </row>
    <row r="590" spans="1:13" ht="24">
      <c r="A590" s="10">
        <v>16</v>
      </c>
      <c r="B590" s="108">
        <v>22170</v>
      </c>
      <c r="C590" s="7">
        <v>291.87</v>
      </c>
      <c r="D590" s="7">
        <v>16.764</v>
      </c>
      <c r="E590" s="7">
        <f t="shared" si="48"/>
        <v>1.4484096</v>
      </c>
      <c r="F590" s="7">
        <f t="shared" si="46"/>
        <v>87.10959666666668</v>
      </c>
      <c r="G590" s="7">
        <f t="shared" si="47"/>
        <v>126.170376064128</v>
      </c>
      <c r="H590" s="209" t="s">
        <v>151</v>
      </c>
      <c r="I590" s="7">
        <v>87.49915</v>
      </c>
      <c r="J590" s="7">
        <v>86.7279</v>
      </c>
      <c r="K590" s="7">
        <v>87.10174</v>
      </c>
      <c r="L590" s="9"/>
      <c r="M590" s="9"/>
    </row>
    <row r="591" spans="1:13" ht="24">
      <c r="A591" s="10">
        <v>17</v>
      </c>
      <c r="B591" s="108">
        <v>22179</v>
      </c>
      <c r="C591" s="7">
        <v>292.9</v>
      </c>
      <c r="D591" s="7">
        <v>18.34</v>
      </c>
      <c r="E591" s="7">
        <f t="shared" si="48"/>
        <v>1.584576</v>
      </c>
      <c r="F591" s="7">
        <f t="shared" si="46"/>
        <v>20.847193333333333</v>
      </c>
      <c r="G591" s="7">
        <f t="shared" si="47"/>
        <v>33.03396222336</v>
      </c>
      <c r="H591" s="209" t="s">
        <v>152</v>
      </c>
      <c r="I591" s="7">
        <v>15.97087</v>
      </c>
      <c r="J591" s="7">
        <v>23.80646</v>
      </c>
      <c r="K591" s="7">
        <v>22.76425</v>
      </c>
      <c r="L591" s="9"/>
      <c r="M591" s="9"/>
    </row>
    <row r="592" spans="1:11" ht="24">
      <c r="A592" s="10">
        <v>18</v>
      </c>
      <c r="B592" s="108">
        <v>22200</v>
      </c>
      <c r="C592" s="7">
        <v>291.93</v>
      </c>
      <c r="D592" s="7">
        <v>21.091</v>
      </c>
      <c r="E592" s="7">
        <f t="shared" si="48"/>
        <v>1.8222624000000003</v>
      </c>
      <c r="F592" s="7">
        <f t="shared" si="46"/>
        <v>92.78109</v>
      </c>
      <c r="G592" s="7">
        <f t="shared" si="47"/>
        <v>169.07149173801605</v>
      </c>
      <c r="H592" s="209" t="s">
        <v>153</v>
      </c>
      <c r="I592" s="7">
        <v>95.16997</v>
      </c>
      <c r="J592" s="7">
        <v>98.41912</v>
      </c>
      <c r="K592" s="7">
        <v>84.75418</v>
      </c>
    </row>
    <row r="593" spans="1:11" ht="24">
      <c r="A593" s="10">
        <v>19</v>
      </c>
      <c r="B593" s="108">
        <v>22205</v>
      </c>
      <c r="C593" s="7">
        <v>292.15</v>
      </c>
      <c r="D593" s="7">
        <v>33.061</v>
      </c>
      <c r="E593" s="7">
        <f t="shared" si="48"/>
        <v>2.8564704</v>
      </c>
      <c r="F593" s="7">
        <f t="shared" si="46"/>
        <v>338.7495933333334</v>
      </c>
      <c r="G593" s="7">
        <f t="shared" si="47"/>
        <v>967.6281863687042</v>
      </c>
      <c r="H593" s="209" t="s">
        <v>154</v>
      </c>
      <c r="I593" s="7">
        <v>332.27683</v>
      </c>
      <c r="J593" s="7">
        <v>353.45647</v>
      </c>
      <c r="K593" s="7">
        <v>330.51548</v>
      </c>
    </row>
    <row r="594" spans="1:11" ht="24">
      <c r="A594" s="10">
        <v>20</v>
      </c>
      <c r="B594" s="108">
        <v>22214</v>
      </c>
      <c r="C594" s="7">
        <v>291.8</v>
      </c>
      <c r="D594" s="7">
        <v>17.879</v>
      </c>
      <c r="E594" s="7">
        <f t="shared" si="48"/>
        <v>1.5447456000000002</v>
      </c>
      <c r="F594" s="7">
        <f t="shared" si="46"/>
        <v>74.92511999999999</v>
      </c>
      <c r="G594" s="7">
        <f t="shared" si="47"/>
        <v>115.740249449472</v>
      </c>
      <c r="H594" s="209" t="s">
        <v>137</v>
      </c>
      <c r="I594" s="7">
        <v>73.59227</v>
      </c>
      <c r="J594" s="7">
        <v>70.28528</v>
      </c>
      <c r="K594" s="7">
        <v>80.89781</v>
      </c>
    </row>
    <row r="595" spans="1:11" ht="24">
      <c r="A595" s="10">
        <v>21</v>
      </c>
      <c r="B595" s="108">
        <v>22227</v>
      </c>
      <c r="C595" s="7">
        <v>291.65</v>
      </c>
      <c r="D595" s="7">
        <v>7.8</v>
      </c>
      <c r="E595" s="7">
        <f t="shared" si="48"/>
        <v>0.6739200000000001</v>
      </c>
      <c r="F595" s="7">
        <f t="shared" si="46"/>
        <v>40.66619666666667</v>
      </c>
      <c r="G595" s="7">
        <f t="shared" si="47"/>
        <v>27.405763257600007</v>
      </c>
      <c r="H595" s="209" t="s">
        <v>126</v>
      </c>
      <c r="I595" s="7">
        <v>38.13529</v>
      </c>
      <c r="J595" s="7">
        <v>36.04103</v>
      </c>
      <c r="K595" s="7">
        <v>47.82227</v>
      </c>
    </row>
    <row r="596" spans="1:11" ht="24">
      <c r="A596" s="10">
        <v>22</v>
      </c>
      <c r="B596" s="108">
        <v>22237</v>
      </c>
      <c r="C596" s="7">
        <v>291.59</v>
      </c>
      <c r="D596" s="7">
        <v>6.223</v>
      </c>
      <c r="E596" s="7">
        <f t="shared" si="48"/>
        <v>0.5376672</v>
      </c>
      <c r="F596" s="7">
        <f t="shared" si="46"/>
        <v>54.648743333333336</v>
      </c>
      <c r="G596" s="7">
        <f t="shared" si="47"/>
        <v>29.382836811552004</v>
      </c>
      <c r="H596" s="209" t="s">
        <v>127</v>
      </c>
      <c r="I596" s="7">
        <v>39.42142</v>
      </c>
      <c r="J596" s="7">
        <v>49.54607</v>
      </c>
      <c r="K596" s="7">
        <v>74.97874</v>
      </c>
    </row>
    <row r="597" spans="1:11" ht="24">
      <c r="A597" s="10">
        <v>23</v>
      </c>
      <c r="B597" s="108">
        <v>22247</v>
      </c>
      <c r="C597" s="7">
        <v>291.56</v>
      </c>
      <c r="D597" s="7">
        <v>5.18</v>
      </c>
      <c r="E597" s="7">
        <f t="shared" si="48"/>
        <v>0.447552</v>
      </c>
      <c r="F597" s="7">
        <f t="shared" si="46"/>
        <v>43.212606666666666</v>
      </c>
      <c r="G597" s="7">
        <f t="shared" si="47"/>
        <v>19.33988853888</v>
      </c>
      <c r="H597" s="209" t="s">
        <v>138</v>
      </c>
      <c r="I597" s="7">
        <v>43.76692</v>
      </c>
      <c r="J597" s="7">
        <v>45.25378</v>
      </c>
      <c r="K597" s="7">
        <v>40.61712</v>
      </c>
    </row>
    <row r="598" spans="1:11" ht="24">
      <c r="A598" s="10">
        <v>24</v>
      </c>
      <c r="B598" s="108">
        <v>22256</v>
      </c>
      <c r="C598" s="7">
        <v>291.43</v>
      </c>
      <c r="D598" s="7">
        <v>2.96</v>
      </c>
      <c r="E598" s="7">
        <f t="shared" si="48"/>
        <v>0.255744</v>
      </c>
      <c r="F598" s="7">
        <f t="shared" si="46"/>
        <v>39.46302</v>
      </c>
      <c r="G598" s="7">
        <f t="shared" si="47"/>
        <v>10.09243058688</v>
      </c>
      <c r="H598" s="209" t="s">
        <v>139</v>
      </c>
      <c r="I598" s="7">
        <v>40.90363</v>
      </c>
      <c r="J598" s="7">
        <v>37.58365</v>
      </c>
      <c r="K598" s="7">
        <v>39.90178</v>
      </c>
    </row>
    <row r="599" spans="1:11" ht="24">
      <c r="A599" s="10">
        <v>25</v>
      </c>
      <c r="B599" s="108">
        <v>22268</v>
      </c>
      <c r="C599" s="7">
        <v>291.42</v>
      </c>
      <c r="D599" s="7">
        <v>2.673</v>
      </c>
      <c r="E599" s="7">
        <f t="shared" si="48"/>
        <v>0.23094720000000002</v>
      </c>
      <c r="F599" s="7">
        <f t="shared" si="46"/>
        <v>45.516333333333336</v>
      </c>
      <c r="G599" s="7">
        <f t="shared" si="47"/>
        <v>10.511869737600001</v>
      </c>
      <c r="H599" s="209" t="s">
        <v>129</v>
      </c>
      <c r="I599" s="7">
        <v>51.20069</v>
      </c>
      <c r="J599" s="7">
        <v>40.07761</v>
      </c>
      <c r="K599" s="7">
        <v>45.2707</v>
      </c>
    </row>
    <row r="600" spans="1:11" ht="24">
      <c r="A600" s="10">
        <v>26</v>
      </c>
      <c r="B600" s="108">
        <v>22275</v>
      </c>
      <c r="C600" s="7">
        <v>291.4</v>
      </c>
      <c r="D600" s="7">
        <v>2.421</v>
      </c>
      <c r="E600" s="7">
        <f t="shared" si="48"/>
        <v>0.20917439999999998</v>
      </c>
      <c r="F600" s="7">
        <f t="shared" si="46"/>
        <v>45.64638666666667</v>
      </c>
      <c r="G600" s="7">
        <f t="shared" si="47"/>
        <v>9.548055543168001</v>
      </c>
      <c r="H600" s="209" t="s">
        <v>130</v>
      </c>
      <c r="I600" s="7">
        <v>58.47149</v>
      </c>
      <c r="J600" s="7">
        <v>33.65544</v>
      </c>
      <c r="K600" s="7">
        <v>44.81223</v>
      </c>
    </row>
    <row r="601" spans="1:11" ht="24">
      <c r="A601" s="6">
        <v>27</v>
      </c>
      <c r="B601" s="108">
        <v>22286</v>
      </c>
      <c r="C601" s="7">
        <v>291.44</v>
      </c>
      <c r="D601" s="7">
        <v>3.354</v>
      </c>
      <c r="E601" s="7">
        <f t="shared" si="48"/>
        <v>0.28978560000000003</v>
      </c>
      <c r="F601" s="7">
        <f t="shared" si="46"/>
        <v>24.988979999999998</v>
      </c>
      <c r="G601" s="7">
        <f t="shared" si="47"/>
        <v>7.241446562688</v>
      </c>
      <c r="H601" s="209" t="s">
        <v>155</v>
      </c>
      <c r="I601" s="7">
        <v>32.42846</v>
      </c>
      <c r="J601" s="7">
        <v>15.76513</v>
      </c>
      <c r="K601" s="7">
        <v>26.77335</v>
      </c>
    </row>
    <row r="602" spans="1:11" ht="24">
      <c r="A602" s="10">
        <v>28</v>
      </c>
      <c r="B602" s="108">
        <v>22296</v>
      </c>
      <c r="C602" s="7">
        <v>291.38</v>
      </c>
      <c r="D602" s="7">
        <v>2.749</v>
      </c>
      <c r="E602" s="7">
        <f t="shared" si="48"/>
        <v>0.23751360000000002</v>
      </c>
      <c r="F602" s="7">
        <f t="shared" si="46"/>
        <v>19.119316666666666</v>
      </c>
      <c r="G602" s="7">
        <f t="shared" si="47"/>
        <v>4.541097731040001</v>
      </c>
      <c r="H602" s="209" t="s">
        <v>156</v>
      </c>
      <c r="I602" s="7">
        <v>28.62161</v>
      </c>
      <c r="J602" s="7">
        <v>17.36624</v>
      </c>
      <c r="K602" s="7">
        <v>11.3701</v>
      </c>
    </row>
    <row r="603" spans="1:11" ht="24">
      <c r="A603" s="10">
        <v>29</v>
      </c>
      <c r="B603" s="108">
        <v>22303</v>
      </c>
      <c r="C603" s="7">
        <v>291.33</v>
      </c>
      <c r="D603" s="7">
        <v>2.132</v>
      </c>
      <c r="E603" s="7">
        <f t="shared" si="48"/>
        <v>0.18420480000000003</v>
      </c>
      <c r="F603" s="7">
        <f t="shared" si="46"/>
        <v>16.749936666666667</v>
      </c>
      <c r="G603" s="7">
        <f t="shared" si="47"/>
        <v>3.0854187336960006</v>
      </c>
      <c r="H603" s="209" t="s">
        <v>157</v>
      </c>
      <c r="I603" s="7">
        <v>10.6805</v>
      </c>
      <c r="J603" s="7">
        <v>14.28896</v>
      </c>
      <c r="K603" s="7">
        <v>25.28035</v>
      </c>
    </row>
    <row r="604" spans="1:11" ht="24">
      <c r="A604" s="6">
        <v>30</v>
      </c>
      <c r="B604" s="108">
        <v>22317</v>
      </c>
      <c r="C604" s="7">
        <v>291.3</v>
      </c>
      <c r="D604" s="7">
        <v>1.69</v>
      </c>
      <c r="E604" s="7">
        <f t="shared" si="48"/>
        <v>0.146016</v>
      </c>
      <c r="F604" s="7">
        <f t="shared" si="46"/>
        <v>15.838886666666667</v>
      </c>
      <c r="G604" s="7">
        <f t="shared" si="47"/>
        <v>2.3127308755200002</v>
      </c>
      <c r="H604" s="209" t="s">
        <v>158</v>
      </c>
      <c r="I604" s="7">
        <v>8.92002</v>
      </c>
      <c r="J604" s="7">
        <v>25.98327</v>
      </c>
      <c r="K604" s="7">
        <v>12.61337</v>
      </c>
    </row>
    <row r="605" spans="1:11" ht="24">
      <c r="A605" s="10">
        <v>31</v>
      </c>
      <c r="B605" s="108">
        <v>22324</v>
      </c>
      <c r="C605" s="7">
        <v>291.26</v>
      </c>
      <c r="D605" s="7">
        <v>1.335</v>
      </c>
      <c r="E605" s="7">
        <f t="shared" si="48"/>
        <v>0.115344</v>
      </c>
      <c r="F605" s="7">
        <f t="shared" si="46"/>
        <v>17.43676</v>
      </c>
      <c r="G605" s="7">
        <f t="shared" si="47"/>
        <v>2.01122564544</v>
      </c>
      <c r="H605" s="209" t="s">
        <v>159</v>
      </c>
      <c r="I605" s="7">
        <v>4.88688</v>
      </c>
      <c r="J605" s="7">
        <v>14.31499</v>
      </c>
      <c r="K605" s="7">
        <v>33.10841</v>
      </c>
    </row>
    <row r="606" spans="1:11" ht="24">
      <c r="A606" s="10">
        <v>32</v>
      </c>
      <c r="B606" s="108">
        <v>22331</v>
      </c>
      <c r="C606" s="7">
        <v>291.25</v>
      </c>
      <c r="D606" s="7">
        <v>1.424</v>
      </c>
      <c r="E606" s="7">
        <f t="shared" si="48"/>
        <v>0.1230336</v>
      </c>
      <c r="F606" s="7">
        <f t="shared" si="46"/>
        <v>28.743213333333333</v>
      </c>
      <c r="G606" s="7">
        <f t="shared" si="47"/>
        <v>3.5363810119680004</v>
      </c>
      <c r="H606" s="209" t="s">
        <v>166</v>
      </c>
      <c r="I606" s="7">
        <v>17.48754</v>
      </c>
      <c r="J606" s="7">
        <v>28.97379</v>
      </c>
      <c r="K606" s="7">
        <v>39.76831</v>
      </c>
    </row>
    <row r="607" spans="1:11" ht="24">
      <c r="A607" s="6">
        <v>33</v>
      </c>
      <c r="B607" s="108">
        <v>22346</v>
      </c>
      <c r="C607" s="7">
        <v>291.32</v>
      </c>
      <c r="D607" s="7">
        <v>0.93</v>
      </c>
      <c r="E607" s="7">
        <f t="shared" si="48"/>
        <v>0.080352</v>
      </c>
      <c r="F607" s="7">
        <f t="shared" si="46"/>
        <v>25.442193333333336</v>
      </c>
      <c r="G607" s="7">
        <f t="shared" si="47"/>
        <v>2.04433111872</v>
      </c>
      <c r="H607" s="209" t="s">
        <v>167</v>
      </c>
      <c r="I607" s="7">
        <v>16.8399</v>
      </c>
      <c r="J607" s="7">
        <v>30.49764</v>
      </c>
      <c r="K607" s="7">
        <v>28.98904</v>
      </c>
    </row>
    <row r="608" spans="1:11" ht="24">
      <c r="A608" s="10">
        <v>34</v>
      </c>
      <c r="B608" s="108">
        <v>22354</v>
      </c>
      <c r="C608" s="7">
        <v>291.39</v>
      </c>
      <c r="D608" s="7">
        <v>1.491</v>
      </c>
      <c r="E608" s="7">
        <f t="shared" si="48"/>
        <v>0.1288224</v>
      </c>
      <c r="F608" s="7">
        <f t="shared" si="46"/>
        <v>25.009073333333333</v>
      </c>
      <c r="G608" s="7">
        <f t="shared" si="47"/>
        <v>3.2217288485760003</v>
      </c>
      <c r="H608" s="209" t="s">
        <v>168</v>
      </c>
      <c r="I608" s="7">
        <v>18.80638</v>
      </c>
      <c r="J608" s="7">
        <v>26.51787</v>
      </c>
      <c r="K608" s="7">
        <v>29.70297</v>
      </c>
    </row>
    <row r="609" spans="1:11" s="266" customFormat="1" ht="24.75" thickBot="1">
      <c r="A609" s="263">
        <v>35</v>
      </c>
      <c r="B609" s="264">
        <v>22359</v>
      </c>
      <c r="C609" s="265">
        <v>291.27</v>
      </c>
      <c r="D609" s="265">
        <v>0.641</v>
      </c>
      <c r="E609" s="265">
        <f t="shared" si="48"/>
        <v>0.055382400000000005</v>
      </c>
      <c r="F609" s="265">
        <f t="shared" si="46"/>
        <v>13.784326666666667</v>
      </c>
      <c r="G609" s="265">
        <f t="shared" si="47"/>
        <v>0.7634090931840001</v>
      </c>
      <c r="H609" s="267" t="s">
        <v>169</v>
      </c>
      <c r="I609" s="265">
        <v>13.29144</v>
      </c>
      <c r="J609" s="265">
        <v>20.45183</v>
      </c>
      <c r="K609" s="265">
        <v>7.60971</v>
      </c>
    </row>
    <row r="610" spans="1:11" ht="24">
      <c r="A610" s="10">
        <v>1</v>
      </c>
      <c r="B610" s="108">
        <v>22375</v>
      </c>
      <c r="C610" s="7">
        <v>291.53</v>
      </c>
      <c r="D610" s="7">
        <v>3.642</v>
      </c>
      <c r="E610" s="7">
        <f t="shared" si="48"/>
        <v>0.3146688</v>
      </c>
      <c r="F610" s="7">
        <f t="shared" si="46"/>
        <v>87.86435</v>
      </c>
      <c r="G610" s="7">
        <f t="shared" si="47"/>
        <v>27.648169577280004</v>
      </c>
      <c r="H610" s="209" t="s">
        <v>140</v>
      </c>
      <c r="I610" s="7">
        <v>98.37369</v>
      </c>
      <c r="J610" s="7">
        <v>79.52094</v>
      </c>
      <c r="K610" s="7">
        <v>85.69842</v>
      </c>
    </row>
    <row r="611" spans="1:11" ht="24">
      <c r="A611" s="10">
        <v>2</v>
      </c>
      <c r="B611" s="108">
        <v>22390</v>
      </c>
      <c r="C611" s="7">
        <v>291.47</v>
      </c>
      <c r="D611" s="7">
        <v>2.575</v>
      </c>
      <c r="E611" s="7">
        <f t="shared" si="48"/>
        <v>0.22248000000000004</v>
      </c>
      <c r="F611" s="7">
        <f t="shared" si="46"/>
        <v>5.400766666666667</v>
      </c>
      <c r="G611" s="7">
        <f t="shared" si="47"/>
        <v>1.2015625680000002</v>
      </c>
      <c r="H611" s="209" t="s">
        <v>141</v>
      </c>
      <c r="I611" s="7">
        <v>8.23181</v>
      </c>
      <c r="J611" s="7">
        <v>4.45858</v>
      </c>
      <c r="K611" s="7">
        <v>3.51191</v>
      </c>
    </row>
    <row r="612" spans="1:11" ht="24">
      <c r="A612" s="10">
        <v>3</v>
      </c>
      <c r="B612" s="108">
        <v>22403</v>
      </c>
      <c r="C612" s="7">
        <v>291.9</v>
      </c>
      <c r="D612" s="7">
        <v>18.335</v>
      </c>
      <c r="E612" s="7">
        <f t="shared" si="48"/>
        <v>1.5841440000000002</v>
      </c>
      <c r="F612" s="7">
        <f t="shared" si="46"/>
        <v>175.25478</v>
      </c>
      <c r="G612" s="7">
        <f t="shared" si="47"/>
        <v>277.62880820832004</v>
      </c>
      <c r="H612" s="209" t="s">
        <v>142</v>
      </c>
      <c r="I612" s="7">
        <v>172.39658</v>
      </c>
      <c r="J612" s="7">
        <v>186.76992</v>
      </c>
      <c r="K612" s="7">
        <v>166.59784</v>
      </c>
    </row>
    <row r="613" spans="1:11" ht="24">
      <c r="A613" s="10">
        <v>4</v>
      </c>
      <c r="B613" s="108">
        <v>22417</v>
      </c>
      <c r="C613" s="7">
        <v>291.39</v>
      </c>
      <c r="D613" s="7">
        <v>3.073</v>
      </c>
      <c r="E613" s="7">
        <f t="shared" si="48"/>
        <v>0.2655072</v>
      </c>
      <c r="F613" s="7">
        <f t="shared" si="46"/>
        <v>0.24234333333333333</v>
      </c>
      <c r="G613" s="7">
        <f t="shared" si="47"/>
        <v>0.064343899872</v>
      </c>
      <c r="H613" s="209" t="s">
        <v>143</v>
      </c>
      <c r="I613" s="7">
        <v>0</v>
      </c>
      <c r="J613" s="7">
        <v>0.72703</v>
      </c>
      <c r="K613" s="7">
        <v>0</v>
      </c>
    </row>
    <row r="614" spans="1:11" ht="24">
      <c r="A614" s="10">
        <v>5</v>
      </c>
      <c r="B614" s="108">
        <v>22422</v>
      </c>
      <c r="C614" s="7">
        <v>291.36</v>
      </c>
      <c r="D614" s="7">
        <v>2.668</v>
      </c>
      <c r="E614" s="7">
        <f t="shared" si="48"/>
        <v>0.23051520000000003</v>
      </c>
      <c r="F614" s="7">
        <f t="shared" si="46"/>
        <v>4.3402199999999995</v>
      </c>
      <c r="G614" s="7">
        <f t="shared" si="47"/>
        <v>1.000486681344</v>
      </c>
      <c r="H614" s="209" t="s">
        <v>132</v>
      </c>
      <c r="I614" s="7">
        <v>10.95149</v>
      </c>
      <c r="J614" s="7">
        <v>2.06917</v>
      </c>
      <c r="K614" s="7">
        <v>0</v>
      </c>
    </row>
    <row r="615" spans="1:11" ht="24">
      <c r="A615" s="10">
        <v>6</v>
      </c>
      <c r="B615" s="108">
        <v>22436</v>
      </c>
      <c r="C615" s="7">
        <v>291.35</v>
      </c>
      <c r="D615" s="7">
        <v>2.709</v>
      </c>
      <c r="E615" s="7">
        <f t="shared" si="48"/>
        <v>0.23405760000000003</v>
      </c>
      <c r="F615" s="7">
        <f t="shared" si="46"/>
        <v>53.724603333333334</v>
      </c>
      <c r="G615" s="7">
        <f t="shared" si="47"/>
        <v>12.574651717152001</v>
      </c>
      <c r="H615" s="209" t="s">
        <v>133</v>
      </c>
      <c r="I615" s="7">
        <v>51.86758</v>
      </c>
      <c r="J615" s="7">
        <v>51.59234</v>
      </c>
      <c r="K615" s="7">
        <v>57.71389</v>
      </c>
    </row>
    <row r="616" spans="1:11" ht="24">
      <c r="A616" s="10">
        <v>7</v>
      </c>
      <c r="B616" s="108">
        <v>22444</v>
      </c>
      <c r="C616" s="7">
        <v>291.52</v>
      </c>
      <c r="D616" s="7">
        <v>4.685</v>
      </c>
      <c r="E616" s="7">
        <f t="shared" si="48"/>
        <v>0.404784</v>
      </c>
      <c r="F616" s="7">
        <f t="shared" si="46"/>
        <v>76.36810333333334</v>
      </c>
      <c r="G616" s="7">
        <f t="shared" si="47"/>
        <v>30.91258633968</v>
      </c>
      <c r="H616" s="209" t="s">
        <v>172</v>
      </c>
      <c r="I616" s="7">
        <v>64.16049</v>
      </c>
      <c r="J616" s="7">
        <v>82.21403</v>
      </c>
      <c r="K616" s="7">
        <v>82.72979</v>
      </c>
    </row>
    <row r="617" spans="1:11" ht="24">
      <c r="A617" s="10">
        <v>8</v>
      </c>
      <c r="B617" s="108">
        <v>22450</v>
      </c>
      <c r="C617" s="7">
        <v>291.74</v>
      </c>
      <c r="D617" s="7">
        <v>9.664</v>
      </c>
      <c r="E617" s="7">
        <f t="shared" si="48"/>
        <v>0.8349696</v>
      </c>
      <c r="F617" s="7">
        <f t="shared" si="46"/>
        <v>129.11436333333333</v>
      </c>
      <c r="G617" s="7">
        <f t="shared" si="47"/>
        <v>107.80656830668799</v>
      </c>
      <c r="H617" s="209" t="s">
        <v>145</v>
      </c>
      <c r="I617" s="7">
        <v>129.29912</v>
      </c>
      <c r="J617" s="7">
        <v>132.9677</v>
      </c>
      <c r="K617" s="7">
        <v>125.07627</v>
      </c>
    </row>
    <row r="618" spans="1:11" ht="24">
      <c r="A618" s="10">
        <v>9</v>
      </c>
      <c r="B618" s="108">
        <v>22480</v>
      </c>
      <c r="C618" s="7">
        <v>292.69</v>
      </c>
      <c r="D618" s="7">
        <v>55.929</v>
      </c>
      <c r="E618" s="7">
        <f t="shared" si="48"/>
        <v>4.8322656</v>
      </c>
      <c r="F618" s="7">
        <f t="shared" si="46"/>
        <v>462.7838166666667</v>
      </c>
      <c r="G618" s="7">
        <f t="shared" si="47"/>
        <v>2236.2943175150403</v>
      </c>
      <c r="H618" s="209" t="s">
        <v>134</v>
      </c>
      <c r="I618" s="7">
        <v>506.41046</v>
      </c>
      <c r="J618" s="7">
        <v>401.87155</v>
      </c>
      <c r="K618" s="7">
        <v>480.06944</v>
      </c>
    </row>
    <row r="619" spans="1:11" ht="24">
      <c r="A619" s="10">
        <v>10</v>
      </c>
      <c r="B619" s="108">
        <v>22484</v>
      </c>
      <c r="C619" s="7">
        <v>291.68</v>
      </c>
      <c r="D619" s="7">
        <v>8.959</v>
      </c>
      <c r="E619" s="7">
        <f t="shared" si="48"/>
        <v>0.7740576</v>
      </c>
      <c r="F619" s="7">
        <f t="shared" si="46"/>
        <v>81.07381666666667</v>
      </c>
      <c r="G619" s="7">
        <f t="shared" si="47"/>
        <v>62.75580395184001</v>
      </c>
      <c r="H619" s="209" t="s">
        <v>135</v>
      </c>
      <c r="I619" s="7">
        <v>68.94996</v>
      </c>
      <c r="J619" s="7">
        <v>87.98368</v>
      </c>
      <c r="K619" s="7">
        <v>86.28781</v>
      </c>
    </row>
    <row r="620" spans="1:11" ht="24">
      <c r="A620" s="10">
        <v>11</v>
      </c>
      <c r="B620" s="108">
        <v>22487</v>
      </c>
      <c r="C620" s="7">
        <v>291.81</v>
      </c>
      <c r="D620" s="7">
        <v>11.723</v>
      </c>
      <c r="E620" s="7">
        <f t="shared" si="48"/>
        <v>1.0128672</v>
      </c>
      <c r="F620" s="7">
        <f t="shared" si="46"/>
        <v>138.69661666666667</v>
      </c>
      <c r="G620" s="7">
        <f t="shared" si="47"/>
        <v>140.48125377264</v>
      </c>
      <c r="H620" s="209" t="s">
        <v>146</v>
      </c>
      <c r="I620" s="7">
        <v>197.82459</v>
      </c>
      <c r="J620" s="7">
        <v>108.04482</v>
      </c>
      <c r="K620" s="7">
        <v>110.22044</v>
      </c>
    </row>
    <row r="621" spans="1:11" ht="24">
      <c r="A621" s="10">
        <v>12</v>
      </c>
      <c r="B621" s="108">
        <v>22511</v>
      </c>
      <c r="C621" s="7">
        <v>294.38</v>
      </c>
      <c r="D621" s="7">
        <v>203.82</v>
      </c>
      <c r="E621" s="7">
        <f aca="true" t="shared" si="49" ref="E621:E644">D621*0.0864</f>
        <v>17.610048</v>
      </c>
      <c r="F621" s="7">
        <f t="shared" si="46"/>
        <v>410.1296</v>
      </c>
      <c r="G621" s="7">
        <f t="shared" si="47"/>
        <v>7222.401942220799</v>
      </c>
      <c r="H621" s="209" t="s">
        <v>147</v>
      </c>
      <c r="I621" s="7">
        <v>401.39838</v>
      </c>
      <c r="J621" s="7">
        <v>408.5788</v>
      </c>
      <c r="K621" s="7">
        <v>420.41162</v>
      </c>
    </row>
    <row r="622" spans="1:11" ht="24">
      <c r="A622" s="10">
        <v>13</v>
      </c>
      <c r="B622" s="108">
        <v>22511</v>
      </c>
      <c r="C622" s="7">
        <v>294.195</v>
      </c>
      <c r="D622" s="7">
        <v>179.709</v>
      </c>
      <c r="E622" s="7">
        <f t="shared" si="49"/>
        <v>15.526857600000001</v>
      </c>
      <c r="F622" s="7">
        <f aca="true" t="shared" si="50" ref="F622:F644">+AVERAGE(I622:K622)</f>
        <v>862.6519833333333</v>
      </c>
      <c r="G622" s="7">
        <f aca="true" t="shared" si="51" ref="G622:G644">F622*E622</f>
        <v>13394.274503574241</v>
      </c>
      <c r="H622" s="209" t="s">
        <v>148</v>
      </c>
      <c r="I622" s="7">
        <v>1033.21432</v>
      </c>
      <c r="J622" s="7">
        <v>757.85804</v>
      </c>
      <c r="K622" s="7">
        <v>796.88359</v>
      </c>
    </row>
    <row r="623" spans="1:11" ht="24">
      <c r="A623" s="10">
        <v>14</v>
      </c>
      <c r="B623" s="108">
        <v>22514</v>
      </c>
      <c r="C623" s="7">
        <v>291.85</v>
      </c>
      <c r="D623" s="137">
        <v>15.916</v>
      </c>
      <c r="E623" s="7">
        <f t="shared" si="49"/>
        <v>1.3751424</v>
      </c>
      <c r="F623" s="7">
        <f t="shared" si="50"/>
        <v>138.62114333333332</v>
      </c>
      <c r="G623" s="7">
        <f t="shared" si="51"/>
        <v>190.623811734144</v>
      </c>
      <c r="H623" s="209" t="s">
        <v>149</v>
      </c>
      <c r="I623" s="7">
        <v>146.19133</v>
      </c>
      <c r="J623" s="7">
        <v>143.47402</v>
      </c>
      <c r="K623" s="7">
        <v>126.19808</v>
      </c>
    </row>
    <row r="624" spans="1:11" ht="24">
      <c r="A624" s="10">
        <v>15</v>
      </c>
      <c r="B624" s="108">
        <v>22527</v>
      </c>
      <c r="C624" s="7">
        <v>291.47</v>
      </c>
      <c r="D624" s="7">
        <v>6.3</v>
      </c>
      <c r="E624" s="7">
        <f t="shared" si="49"/>
        <v>0.54432</v>
      </c>
      <c r="F624" s="7">
        <f t="shared" si="50"/>
        <v>38.10601333333333</v>
      </c>
      <c r="G624" s="7">
        <f t="shared" si="51"/>
        <v>20.741865177599998</v>
      </c>
      <c r="H624" s="209" t="s">
        <v>150</v>
      </c>
      <c r="I624" s="137">
        <v>37.67015</v>
      </c>
      <c r="J624" s="137">
        <v>29.85174</v>
      </c>
      <c r="K624" s="137">
        <v>46.79615</v>
      </c>
    </row>
    <row r="625" spans="1:11" ht="24">
      <c r="A625" s="10">
        <v>16</v>
      </c>
      <c r="B625" s="108">
        <v>22542</v>
      </c>
      <c r="C625" s="7">
        <v>291.63</v>
      </c>
      <c r="D625" s="7">
        <v>13.324</v>
      </c>
      <c r="E625" s="7">
        <f t="shared" si="49"/>
        <v>1.1511936</v>
      </c>
      <c r="F625" s="7">
        <f t="shared" si="50"/>
        <v>701.7354966666667</v>
      </c>
      <c r="G625" s="7">
        <f t="shared" si="51"/>
        <v>807.833412655488</v>
      </c>
      <c r="H625" s="209" t="s">
        <v>151</v>
      </c>
      <c r="I625" s="7">
        <v>635.40376</v>
      </c>
      <c r="J625" s="7">
        <v>760.38495</v>
      </c>
      <c r="K625" s="7">
        <v>709.41778</v>
      </c>
    </row>
    <row r="626" spans="1:11" ht="24">
      <c r="A626" s="10">
        <v>17</v>
      </c>
      <c r="B626" s="108">
        <v>22548</v>
      </c>
      <c r="C626" s="7">
        <v>291.62</v>
      </c>
      <c r="D626" s="7">
        <v>9.405</v>
      </c>
      <c r="E626" s="7">
        <f t="shared" si="49"/>
        <v>0.812592</v>
      </c>
      <c r="F626" s="7">
        <f t="shared" si="50"/>
        <v>80.36089333333332</v>
      </c>
      <c r="G626" s="7">
        <f t="shared" si="51"/>
        <v>65.30061903551999</v>
      </c>
      <c r="H626" s="209" t="s">
        <v>152</v>
      </c>
      <c r="I626" s="7">
        <v>86.60126</v>
      </c>
      <c r="J626" s="7">
        <v>86.56828</v>
      </c>
      <c r="K626" s="7">
        <v>67.91314</v>
      </c>
    </row>
    <row r="627" spans="1:11" ht="24">
      <c r="A627" s="10">
        <v>18</v>
      </c>
      <c r="B627" s="108">
        <v>22557</v>
      </c>
      <c r="C627" s="7">
        <v>292.48</v>
      </c>
      <c r="D627" s="7">
        <v>45.024</v>
      </c>
      <c r="E627" s="7">
        <f t="shared" si="49"/>
        <v>3.8900736000000005</v>
      </c>
      <c r="F627" s="7">
        <f t="shared" si="50"/>
        <v>343.57586666666674</v>
      </c>
      <c r="G627" s="7">
        <f t="shared" si="51"/>
        <v>1336.5354085171205</v>
      </c>
      <c r="H627" s="209" t="s">
        <v>153</v>
      </c>
      <c r="I627" s="7">
        <v>270.25441</v>
      </c>
      <c r="J627" s="7">
        <v>369.77872</v>
      </c>
      <c r="K627" s="7">
        <v>390.69447</v>
      </c>
    </row>
    <row r="628" spans="1:11" ht="24">
      <c r="A628" s="10">
        <v>19</v>
      </c>
      <c r="B628" s="108">
        <v>22567</v>
      </c>
      <c r="C628" s="7">
        <v>291.59</v>
      </c>
      <c r="D628" s="7">
        <v>10.251</v>
      </c>
      <c r="E628" s="7">
        <f t="shared" si="49"/>
        <v>0.8856864</v>
      </c>
      <c r="F628" s="7">
        <f t="shared" si="50"/>
        <v>54.46435</v>
      </c>
      <c r="G628" s="7">
        <f t="shared" si="51"/>
        <v>48.23833407984</v>
      </c>
      <c r="H628" s="209" t="s">
        <v>154</v>
      </c>
      <c r="I628" s="7">
        <v>53.07107</v>
      </c>
      <c r="J628" s="7">
        <v>53.34584</v>
      </c>
      <c r="K628" s="7">
        <v>56.97614</v>
      </c>
    </row>
    <row r="629" spans="1:11" ht="24">
      <c r="A629" s="10">
        <v>20</v>
      </c>
      <c r="B629" s="108">
        <v>22570</v>
      </c>
      <c r="C629" s="7">
        <v>291.6</v>
      </c>
      <c r="D629" s="7">
        <v>9.453</v>
      </c>
      <c r="E629" s="7">
        <f t="shared" si="49"/>
        <v>0.8167392</v>
      </c>
      <c r="F629" s="7">
        <f t="shared" si="50"/>
        <v>130.63634</v>
      </c>
      <c r="G629" s="7">
        <f t="shared" si="51"/>
        <v>106.695819822528</v>
      </c>
      <c r="H629" s="209" t="s">
        <v>137</v>
      </c>
      <c r="I629" s="7">
        <v>127.03252</v>
      </c>
      <c r="J629" s="7">
        <v>117.987</v>
      </c>
      <c r="K629" s="7">
        <v>146.8895</v>
      </c>
    </row>
    <row r="630" spans="1:11" ht="24">
      <c r="A630" s="10">
        <v>21</v>
      </c>
      <c r="B630" s="108">
        <v>22591</v>
      </c>
      <c r="C630" s="7">
        <v>291.55</v>
      </c>
      <c r="D630" s="7">
        <v>8.609</v>
      </c>
      <c r="E630" s="7">
        <f t="shared" si="49"/>
        <v>0.7438176000000001</v>
      </c>
      <c r="F630" s="7">
        <f t="shared" si="50"/>
        <v>81.32470666666667</v>
      </c>
      <c r="G630" s="7">
        <f t="shared" si="51"/>
        <v>60.49074813350401</v>
      </c>
      <c r="H630" s="209" t="s">
        <v>126</v>
      </c>
      <c r="I630" s="7">
        <v>80.12433</v>
      </c>
      <c r="J630" s="7">
        <v>94.61984</v>
      </c>
      <c r="K630" s="7">
        <v>69.22995</v>
      </c>
    </row>
    <row r="631" spans="1:11" ht="24">
      <c r="A631" s="10">
        <v>22</v>
      </c>
      <c r="B631" s="108">
        <v>22598</v>
      </c>
      <c r="C631" s="7">
        <v>291.86</v>
      </c>
      <c r="D631" s="7">
        <v>16.487</v>
      </c>
      <c r="E631" s="7">
        <f t="shared" si="49"/>
        <v>1.4244767999999999</v>
      </c>
      <c r="F631" s="7">
        <f t="shared" si="50"/>
        <v>213.17384333333334</v>
      </c>
      <c r="G631" s="7">
        <f t="shared" si="51"/>
        <v>303.661194195168</v>
      </c>
      <c r="H631" s="209" t="s">
        <v>127</v>
      </c>
      <c r="I631" s="7">
        <v>194.57079</v>
      </c>
      <c r="J631" s="7">
        <v>235.56855</v>
      </c>
      <c r="K631" s="7">
        <v>209.38219</v>
      </c>
    </row>
    <row r="632" spans="1:11" ht="24">
      <c r="A632" s="10">
        <v>23</v>
      </c>
      <c r="B632" s="108">
        <v>22604</v>
      </c>
      <c r="C632" s="7">
        <v>291.5</v>
      </c>
      <c r="D632" s="7">
        <v>9.318</v>
      </c>
      <c r="E632" s="7">
        <f t="shared" si="49"/>
        <v>0.8050752</v>
      </c>
      <c r="F632" s="7">
        <f t="shared" si="50"/>
        <v>61.194446666666664</v>
      </c>
      <c r="G632" s="7">
        <f t="shared" si="51"/>
        <v>49.266131389056</v>
      </c>
      <c r="H632" s="209" t="s">
        <v>138</v>
      </c>
      <c r="I632" s="7">
        <v>59.46217</v>
      </c>
      <c r="J632" s="7">
        <v>64.32459</v>
      </c>
      <c r="K632" s="7">
        <v>59.79658</v>
      </c>
    </row>
    <row r="633" spans="1:11" ht="24">
      <c r="A633" s="10">
        <v>24</v>
      </c>
      <c r="B633" s="108">
        <v>22618</v>
      </c>
      <c r="C633" s="7">
        <v>291.35</v>
      </c>
      <c r="D633" s="7">
        <v>4.723</v>
      </c>
      <c r="E633" s="7">
        <f t="shared" si="49"/>
        <v>0.4080672</v>
      </c>
      <c r="F633" s="7">
        <f t="shared" si="50"/>
        <v>35.567993333333334</v>
      </c>
      <c r="G633" s="7">
        <f t="shared" si="51"/>
        <v>14.514131449152002</v>
      </c>
      <c r="H633" s="209" t="s">
        <v>139</v>
      </c>
      <c r="I633" s="7">
        <v>26.24672</v>
      </c>
      <c r="J633" s="7">
        <v>47.78112</v>
      </c>
      <c r="K633" s="7">
        <v>32.67614</v>
      </c>
    </row>
    <row r="634" spans="1:11" ht="24">
      <c r="A634" s="10">
        <v>25</v>
      </c>
      <c r="B634" s="108">
        <v>22626</v>
      </c>
      <c r="C634" s="7">
        <v>291.27</v>
      </c>
      <c r="D634" s="7">
        <v>3.684</v>
      </c>
      <c r="E634" s="7">
        <f t="shared" si="49"/>
        <v>0.3182976</v>
      </c>
      <c r="F634" s="7">
        <f t="shared" si="50"/>
        <v>46.437106666666665</v>
      </c>
      <c r="G634" s="7">
        <f t="shared" si="51"/>
        <v>14.780819602944</v>
      </c>
      <c r="H634" s="209" t="s">
        <v>129</v>
      </c>
      <c r="I634" s="7">
        <v>38.4041</v>
      </c>
      <c r="J634" s="7">
        <v>49.70682</v>
      </c>
      <c r="K634" s="7">
        <v>51.2004</v>
      </c>
    </row>
    <row r="635" spans="1:11" ht="24">
      <c r="A635" s="10">
        <v>26</v>
      </c>
      <c r="B635" s="108">
        <v>22633</v>
      </c>
      <c r="C635" s="7">
        <v>291.26</v>
      </c>
      <c r="D635" s="7">
        <v>3.645</v>
      </c>
      <c r="E635" s="7">
        <f t="shared" si="49"/>
        <v>0.31492800000000004</v>
      </c>
      <c r="F635" s="7">
        <f t="shared" si="50"/>
        <v>21.011596666666666</v>
      </c>
      <c r="G635" s="7">
        <f t="shared" si="51"/>
        <v>6.617140115040001</v>
      </c>
      <c r="H635" s="209" t="s">
        <v>130</v>
      </c>
      <c r="I635" s="7">
        <v>20.47541</v>
      </c>
      <c r="J635" s="7">
        <v>25.75215</v>
      </c>
      <c r="K635" s="7">
        <v>16.80723</v>
      </c>
    </row>
    <row r="636" spans="1:11" ht="24">
      <c r="A636" s="6">
        <v>27</v>
      </c>
      <c r="B636" s="108">
        <v>22650</v>
      </c>
      <c r="C636" s="7">
        <v>291.31</v>
      </c>
      <c r="D636" s="7">
        <v>4.547</v>
      </c>
      <c r="E636" s="7">
        <f t="shared" si="49"/>
        <v>0.3928608</v>
      </c>
      <c r="F636" s="7">
        <f t="shared" si="50"/>
        <v>83.05830333333333</v>
      </c>
      <c r="G636" s="7">
        <f t="shared" si="51"/>
        <v>32.630351494176</v>
      </c>
      <c r="H636" s="209" t="s">
        <v>155</v>
      </c>
      <c r="I636" s="7">
        <v>85.40826</v>
      </c>
      <c r="J636" s="7">
        <v>82.64006</v>
      </c>
      <c r="K636" s="7">
        <v>81.12659</v>
      </c>
    </row>
    <row r="637" spans="1:11" ht="24">
      <c r="A637" s="10">
        <v>28</v>
      </c>
      <c r="B637" s="108">
        <v>22661</v>
      </c>
      <c r="C637" s="7">
        <v>291.2</v>
      </c>
      <c r="D637" s="7">
        <v>3.519</v>
      </c>
      <c r="E637" s="7">
        <f t="shared" si="49"/>
        <v>0.3040416</v>
      </c>
      <c r="F637" s="7">
        <f t="shared" si="50"/>
        <v>51.8907</v>
      </c>
      <c r="G637" s="7">
        <f t="shared" si="51"/>
        <v>15.776931453120001</v>
      </c>
      <c r="H637" s="209" t="s">
        <v>156</v>
      </c>
      <c r="I637" s="7">
        <v>42.5681</v>
      </c>
      <c r="J637" s="7">
        <v>65.44906</v>
      </c>
      <c r="K637" s="7">
        <v>47.65494</v>
      </c>
    </row>
    <row r="638" spans="1:11" ht="24">
      <c r="A638" s="10">
        <v>29</v>
      </c>
      <c r="B638" s="108">
        <v>22670</v>
      </c>
      <c r="C638" s="7">
        <v>291.16</v>
      </c>
      <c r="D638" s="7">
        <v>3.107</v>
      </c>
      <c r="E638" s="7">
        <f t="shared" si="49"/>
        <v>0.26844480000000004</v>
      </c>
      <c r="F638" s="7">
        <f t="shared" si="50"/>
        <v>26.905303333333336</v>
      </c>
      <c r="G638" s="7">
        <f t="shared" si="51"/>
        <v>7.222588772256001</v>
      </c>
      <c r="H638" s="209" t="s">
        <v>157</v>
      </c>
      <c r="I638" s="7">
        <v>29.9187</v>
      </c>
      <c r="J638" s="7">
        <v>26.7266</v>
      </c>
      <c r="K638" s="7">
        <v>24.07061</v>
      </c>
    </row>
    <row r="639" spans="1:11" ht="24">
      <c r="A639" s="6">
        <v>30</v>
      </c>
      <c r="B639" s="108">
        <v>22682</v>
      </c>
      <c r="C639" s="7">
        <v>291.11</v>
      </c>
      <c r="D639" s="7">
        <v>2.192</v>
      </c>
      <c r="E639" s="7">
        <f t="shared" si="49"/>
        <v>0.18938880000000002</v>
      </c>
      <c r="F639" s="7">
        <f t="shared" si="50"/>
        <v>37.368066666666664</v>
      </c>
      <c r="G639" s="7">
        <f t="shared" si="51"/>
        <v>7.07709330432</v>
      </c>
      <c r="H639" s="209" t="s">
        <v>158</v>
      </c>
      <c r="I639" s="7">
        <v>49.44277</v>
      </c>
      <c r="J639" s="7">
        <v>23.25717</v>
      </c>
      <c r="K639" s="7">
        <v>39.40426</v>
      </c>
    </row>
    <row r="640" spans="1:11" ht="24">
      <c r="A640" s="10">
        <v>31</v>
      </c>
      <c r="B640" s="108">
        <v>22688</v>
      </c>
      <c r="C640" s="7">
        <v>291.08</v>
      </c>
      <c r="D640" s="7">
        <v>1.9</v>
      </c>
      <c r="E640" s="7">
        <f t="shared" si="49"/>
        <v>0.16416</v>
      </c>
      <c r="F640" s="7">
        <f t="shared" si="50"/>
        <v>37.52008</v>
      </c>
      <c r="G640" s="7">
        <f t="shared" si="51"/>
        <v>6.1592963328</v>
      </c>
      <c r="H640" s="209" t="s">
        <v>159</v>
      </c>
      <c r="I640" s="7">
        <v>40.00835</v>
      </c>
      <c r="J640" s="7">
        <v>34.83534</v>
      </c>
      <c r="K640" s="7">
        <v>37.71655</v>
      </c>
    </row>
    <row r="641" spans="1:11" ht="24">
      <c r="A641" s="10">
        <v>32</v>
      </c>
      <c r="B641" s="108">
        <v>22695</v>
      </c>
      <c r="C641" s="7">
        <v>291.09</v>
      </c>
      <c r="D641" s="7">
        <v>1.949</v>
      </c>
      <c r="E641" s="7">
        <f t="shared" si="49"/>
        <v>0.1683936</v>
      </c>
      <c r="F641" s="7">
        <f t="shared" si="50"/>
        <v>43.75805666666667</v>
      </c>
      <c r="G641" s="7">
        <f t="shared" si="51"/>
        <v>7.368576691104001</v>
      </c>
      <c r="H641" s="209" t="s">
        <v>166</v>
      </c>
      <c r="I641" s="7">
        <v>46.07428</v>
      </c>
      <c r="J641" s="7">
        <v>55.14525</v>
      </c>
      <c r="K641" s="7">
        <v>30.05464</v>
      </c>
    </row>
    <row r="642" spans="1:11" ht="24">
      <c r="A642" s="6">
        <v>33</v>
      </c>
      <c r="B642" s="108">
        <v>22709</v>
      </c>
      <c r="C642" s="7">
        <v>291.07</v>
      </c>
      <c r="D642" s="7">
        <v>1.631</v>
      </c>
      <c r="E642" s="7">
        <f t="shared" si="49"/>
        <v>0.1409184</v>
      </c>
      <c r="F642" s="8">
        <f t="shared" si="50"/>
        <v>49.12557333333333</v>
      </c>
      <c r="G642" s="7">
        <f t="shared" si="51"/>
        <v>6.922697193215999</v>
      </c>
      <c r="H642" s="209" t="s">
        <v>167</v>
      </c>
      <c r="I642" s="7">
        <v>47.45313</v>
      </c>
      <c r="J642" s="7">
        <v>47.02607</v>
      </c>
      <c r="K642" s="7">
        <v>52.89752</v>
      </c>
    </row>
    <row r="643" spans="1:11" ht="24">
      <c r="A643" s="10">
        <v>34</v>
      </c>
      <c r="B643" s="108">
        <v>22717</v>
      </c>
      <c r="C643" s="7">
        <v>291.02</v>
      </c>
      <c r="D643" s="7">
        <v>1.084</v>
      </c>
      <c r="E643" s="7">
        <f t="shared" si="49"/>
        <v>0.09365760000000001</v>
      </c>
      <c r="F643" s="8">
        <f t="shared" si="50"/>
        <v>30.478646666666663</v>
      </c>
      <c r="G643" s="7">
        <f t="shared" si="51"/>
        <v>2.854556898048</v>
      </c>
      <c r="H643" s="209" t="s">
        <v>168</v>
      </c>
      <c r="I643" s="7">
        <v>34.39921</v>
      </c>
      <c r="J643" s="7">
        <v>34.0834</v>
      </c>
      <c r="K643" s="7">
        <v>22.95333</v>
      </c>
    </row>
    <row r="644" spans="1:11" s="266" customFormat="1" ht="24.75" thickBot="1">
      <c r="A644" s="263">
        <v>35</v>
      </c>
      <c r="B644" s="264">
        <v>22723</v>
      </c>
      <c r="C644" s="265">
        <v>291.05</v>
      </c>
      <c r="D644" s="265">
        <v>1.368</v>
      </c>
      <c r="E644" s="265">
        <f t="shared" si="49"/>
        <v>0.11819520000000001</v>
      </c>
      <c r="F644" s="266">
        <f t="shared" si="50"/>
        <v>21.337513333333334</v>
      </c>
      <c r="G644" s="265">
        <f t="shared" si="51"/>
        <v>2.5219916559360005</v>
      </c>
      <c r="H644" s="267" t="s">
        <v>169</v>
      </c>
      <c r="I644" s="265">
        <v>23.76517</v>
      </c>
      <c r="J644" s="265">
        <v>20.9309</v>
      </c>
      <c r="K644" s="265">
        <v>19.31647</v>
      </c>
    </row>
    <row r="645" spans="1:11" ht="24">
      <c r="A645" s="10"/>
      <c r="B645" s="108"/>
      <c r="C645" s="7"/>
      <c r="D645" s="7"/>
      <c r="E645" s="7"/>
      <c r="F645" s="8"/>
      <c r="G645" s="7"/>
      <c r="H645" s="209"/>
      <c r="I645" s="7"/>
      <c r="J645" s="7"/>
      <c r="K645" s="7"/>
    </row>
    <row r="646" spans="1:11" ht="24">
      <c r="A646" s="10"/>
      <c r="B646" s="108"/>
      <c r="C646" s="7"/>
      <c r="D646" s="7"/>
      <c r="E646" s="7"/>
      <c r="F646" s="8"/>
      <c r="G646" s="7"/>
      <c r="H646" s="209"/>
      <c r="I646" s="7"/>
      <c r="J646" s="7"/>
      <c r="K646" s="7"/>
    </row>
    <row r="647" spans="1:11" ht="24">
      <c r="A647" s="10"/>
      <c r="B647" s="108"/>
      <c r="C647" s="7"/>
      <c r="D647" s="7"/>
      <c r="E647" s="7"/>
      <c r="F647" s="8"/>
      <c r="G647" s="7"/>
      <c r="H647" s="209"/>
      <c r="I647" s="7"/>
      <c r="J647" s="7"/>
      <c r="K647" s="7"/>
    </row>
    <row r="648" spans="1:11" ht="24">
      <c r="A648" s="10"/>
      <c r="B648" s="108"/>
      <c r="C648" s="7"/>
      <c r="D648" s="7"/>
      <c r="E648" s="7"/>
      <c r="F648" s="8"/>
      <c r="G648" s="7"/>
      <c r="H648" s="209"/>
      <c r="I648" s="7"/>
      <c r="J648" s="7"/>
      <c r="K648" s="7"/>
    </row>
    <row r="649" spans="1:11" ht="24">
      <c r="A649" s="10"/>
      <c r="B649" s="108"/>
      <c r="C649" s="7"/>
      <c r="D649" s="7"/>
      <c r="E649" s="7"/>
      <c r="F649" s="8"/>
      <c r="G649" s="7"/>
      <c r="H649" s="209"/>
      <c r="I649" s="7"/>
      <c r="J649" s="7"/>
      <c r="K649" s="7"/>
    </row>
    <row r="650" spans="1:11" ht="24">
      <c r="A650" s="10"/>
      <c r="B650" s="108"/>
      <c r="C650" s="7"/>
      <c r="D650" s="7"/>
      <c r="E650" s="7"/>
      <c r="F650" s="8"/>
      <c r="G650" s="7"/>
      <c r="H650" s="209"/>
      <c r="I650" s="7"/>
      <c r="J650" s="7"/>
      <c r="K650" s="7"/>
    </row>
    <row r="651" spans="1:11" ht="24">
      <c r="A651" s="10"/>
      <c r="B651" s="108"/>
      <c r="C651" s="7"/>
      <c r="D651" s="7"/>
      <c r="E651" s="7"/>
      <c r="F651" s="8"/>
      <c r="G651" s="7"/>
      <c r="H651" s="209"/>
      <c r="I651" s="7"/>
      <c r="J651" s="7"/>
      <c r="K651" s="7"/>
    </row>
    <row r="652" spans="1:11" ht="24">
      <c r="A652" s="10"/>
      <c r="B652" s="108"/>
      <c r="C652" s="7"/>
      <c r="D652" s="7"/>
      <c r="E652" s="7"/>
      <c r="F652" s="8"/>
      <c r="G652" s="7"/>
      <c r="H652" s="209"/>
      <c r="I652" s="7"/>
      <c r="J652" s="7"/>
      <c r="K652" s="7"/>
    </row>
    <row r="653" spans="1:11" ht="24">
      <c r="A653" s="10"/>
      <c r="B653" s="108"/>
      <c r="C653" s="7"/>
      <c r="D653" s="7"/>
      <c r="E653" s="7"/>
      <c r="F653" s="8"/>
      <c r="G653" s="7"/>
      <c r="H653" s="209"/>
      <c r="I653" s="7"/>
      <c r="J653" s="7"/>
      <c r="K653" s="7"/>
    </row>
    <row r="654" spans="1:11" ht="24">
      <c r="A654" s="10"/>
      <c r="B654" s="108"/>
      <c r="C654" s="7"/>
      <c r="D654" s="7"/>
      <c r="E654" s="7"/>
      <c r="F654" s="8"/>
      <c r="G654" s="7"/>
      <c r="H654" s="209"/>
      <c r="I654" s="7"/>
      <c r="J654" s="7"/>
      <c r="K654" s="7"/>
    </row>
    <row r="655" spans="1:11" ht="24">
      <c r="A655" s="10"/>
      <c r="B655" s="108"/>
      <c r="C655" s="7"/>
      <c r="D655" s="7"/>
      <c r="E655" s="7"/>
      <c r="F655" s="8"/>
      <c r="G655" s="7"/>
      <c r="H655" s="209"/>
      <c r="I655" s="7"/>
      <c r="J655" s="7"/>
      <c r="K655" s="7"/>
    </row>
    <row r="656" spans="1:11" ht="24">
      <c r="A656" s="10"/>
      <c r="B656" s="108"/>
      <c r="C656" s="7"/>
      <c r="D656" s="7"/>
      <c r="E656" s="7"/>
      <c r="F656" s="8"/>
      <c r="G656" s="7"/>
      <c r="H656" s="209"/>
      <c r="I656" s="7"/>
      <c r="J656" s="7"/>
      <c r="K656" s="7"/>
    </row>
    <row r="657" spans="1:11" ht="24">
      <c r="A657" s="10"/>
      <c r="B657" s="108"/>
      <c r="C657" s="7"/>
      <c r="D657" s="7"/>
      <c r="E657" s="7"/>
      <c r="F657" s="8"/>
      <c r="G657" s="7"/>
      <c r="H657" s="209"/>
      <c r="I657" s="7"/>
      <c r="J657" s="7"/>
      <c r="K657" s="7"/>
    </row>
    <row r="658" spans="1:11" ht="24">
      <c r="A658" s="10"/>
      <c r="B658" s="108"/>
      <c r="C658" s="7"/>
      <c r="D658" s="7"/>
      <c r="E658" s="7"/>
      <c r="F658" s="8"/>
      <c r="G658" s="7"/>
      <c r="H658" s="209"/>
      <c r="I658" s="7"/>
      <c r="J658" s="7"/>
      <c r="K658" s="7"/>
    </row>
    <row r="659" spans="1:11" ht="24">
      <c r="A659" s="10"/>
      <c r="B659" s="108"/>
      <c r="C659" s="7"/>
      <c r="D659" s="7"/>
      <c r="E659" s="7"/>
      <c r="F659" s="8"/>
      <c r="G659" s="7"/>
      <c r="H659" s="209"/>
      <c r="I659" s="7"/>
      <c r="J659" s="7"/>
      <c r="K659" s="7"/>
    </row>
    <row r="660" spans="1:11" ht="24">
      <c r="A660" s="10"/>
      <c r="B660" s="108"/>
      <c r="C660" s="7"/>
      <c r="D660" s="7"/>
      <c r="E660" s="7"/>
      <c r="F660" s="8"/>
      <c r="G660" s="7"/>
      <c r="H660" s="209"/>
      <c r="I660" s="7"/>
      <c r="J660" s="7"/>
      <c r="K660" s="7"/>
    </row>
    <row r="661" spans="1:11" ht="24">
      <c r="A661" s="10"/>
      <c r="B661" s="108"/>
      <c r="C661" s="7"/>
      <c r="D661" s="7"/>
      <c r="E661" s="7"/>
      <c r="F661" s="8"/>
      <c r="G661" s="7"/>
      <c r="H661" s="209"/>
      <c r="I661" s="7"/>
      <c r="J661" s="7"/>
      <c r="K661" s="7"/>
    </row>
    <row r="662" spans="1:11" ht="24">
      <c r="A662" s="10"/>
      <c r="B662" s="108"/>
      <c r="C662" s="7"/>
      <c r="D662" s="7"/>
      <c r="E662" s="7"/>
      <c r="F662" s="8"/>
      <c r="G662" s="7"/>
      <c r="H662" s="209"/>
      <c r="I662" s="7"/>
      <c r="J662" s="7"/>
      <c r="K662" s="7"/>
    </row>
    <row r="663" spans="1:11" ht="24">
      <c r="A663" s="10"/>
      <c r="B663" s="108"/>
      <c r="C663" s="7"/>
      <c r="D663" s="7"/>
      <c r="E663" s="7"/>
      <c r="F663" s="8"/>
      <c r="G663" s="7"/>
      <c r="H663" s="209"/>
      <c r="I663" s="7"/>
      <c r="J663" s="7"/>
      <c r="K663" s="7"/>
    </row>
    <row r="664" spans="1:11" ht="24">
      <c r="A664" s="10"/>
      <c r="B664" s="108"/>
      <c r="C664" s="7"/>
      <c r="D664" s="7"/>
      <c r="E664" s="7"/>
      <c r="F664" s="8"/>
      <c r="G664" s="7"/>
      <c r="H664" s="209"/>
      <c r="I664" s="7"/>
      <c r="J664" s="7"/>
      <c r="K664" s="7"/>
    </row>
    <row r="665" spans="1:11" ht="24">
      <c r="A665" s="10"/>
      <c r="B665" s="108"/>
      <c r="C665" s="7"/>
      <c r="D665" s="7"/>
      <c r="E665" s="7"/>
      <c r="F665" s="8"/>
      <c r="G665" s="7"/>
      <c r="H665" s="209"/>
      <c r="I665" s="7"/>
      <c r="J665" s="7"/>
      <c r="K665" s="7"/>
    </row>
    <row r="666" spans="1:11" ht="24">
      <c r="A666" s="10"/>
      <c r="B666" s="108"/>
      <c r="C666" s="7"/>
      <c r="D666" s="7"/>
      <c r="E666" s="7"/>
      <c r="F666" s="8"/>
      <c r="G666" s="7"/>
      <c r="H666" s="209"/>
      <c r="I666" s="7"/>
      <c r="J666" s="7"/>
      <c r="K666" s="7"/>
    </row>
    <row r="667" spans="1:11" ht="24">
      <c r="A667" s="10"/>
      <c r="B667" s="108"/>
      <c r="C667" s="7"/>
      <c r="D667" s="7"/>
      <c r="E667" s="7"/>
      <c r="F667" s="8"/>
      <c r="G667" s="7"/>
      <c r="H667" s="209"/>
      <c r="I667" s="7"/>
      <c r="J667" s="7"/>
      <c r="K667" s="7"/>
    </row>
    <row r="668" spans="1:11" ht="24">
      <c r="A668" s="10"/>
      <c r="B668" s="108"/>
      <c r="C668" s="7"/>
      <c r="D668" s="7"/>
      <c r="E668" s="7"/>
      <c r="F668" s="8"/>
      <c r="G668" s="7"/>
      <c r="H668" s="209"/>
      <c r="I668" s="7"/>
      <c r="J668" s="7"/>
      <c r="K668" s="7"/>
    </row>
    <row r="669" spans="1:11" ht="24">
      <c r="A669" s="10"/>
      <c r="B669" s="108"/>
      <c r="C669" s="7"/>
      <c r="D669" s="7"/>
      <c r="E669" s="7"/>
      <c r="F669" s="8"/>
      <c r="G669" s="7"/>
      <c r="H669" s="209"/>
      <c r="I669" s="7"/>
      <c r="J669" s="7"/>
      <c r="K669" s="7"/>
    </row>
    <row r="670" spans="1:11" ht="24">
      <c r="A670" s="10"/>
      <c r="B670" s="108"/>
      <c r="C670" s="7"/>
      <c r="D670" s="7"/>
      <c r="E670" s="7"/>
      <c r="F670" s="8"/>
      <c r="G670" s="7"/>
      <c r="H670" s="209"/>
      <c r="I670" s="7"/>
      <c r="J670" s="7"/>
      <c r="K670" s="7"/>
    </row>
    <row r="671" spans="1:11" ht="24">
      <c r="A671" s="10"/>
      <c r="B671" s="108"/>
      <c r="C671" s="7"/>
      <c r="D671" s="7"/>
      <c r="E671" s="7"/>
      <c r="F671" s="8"/>
      <c r="G671" s="7"/>
      <c r="H671" s="209"/>
      <c r="I671" s="7"/>
      <c r="J671" s="7"/>
      <c r="K671" s="7"/>
    </row>
    <row r="672" spans="1:11" ht="24">
      <c r="A672" s="10"/>
      <c r="B672" s="108"/>
      <c r="C672" s="7"/>
      <c r="D672" s="7"/>
      <c r="E672" s="7"/>
      <c r="F672" s="8"/>
      <c r="G672" s="7"/>
      <c r="H672" s="209"/>
      <c r="I672" s="7"/>
      <c r="J672" s="7"/>
      <c r="K672" s="7"/>
    </row>
    <row r="673" spans="1:11" ht="24">
      <c r="A673" s="10"/>
      <c r="B673" s="108"/>
      <c r="C673" s="7"/>
      <c r="D673" s="7"/>
      <c r="E673" s="7"/>
      <c r="F673" s="8"/>
      <c r="G673" s="7"/>
      <c r="H673" s="209"/>
      <c r="I673" s="7"/>
      <c r="J673" s="7"/>
      <c r="K673" s="7"/>
    </row>
    <row r="674" spans="1:11" ht="24">
      <c r="A674" s="10"/>
      <c r="B674" s="108"/>
      <c r="C674" s="7"/>
      <c r="D674" s="7"/>
      <c r="E674" s="7"/>
      <c r="F674" s="8"/>
      <c r="G674" s="7"/>
      <c r="H674" s="209"/>
      <c r="I674" s="7"/>
      <c r="J674" s="7"/>
      <c r="K674" s="7"/>
    </row>
    <row r="675" spans="1:11" ht="24">
      <c r="A675" s="10"/>
      <c r="B675" s="108"/>
      <c r="C675" s="7"/>
      <c r="D675" s="7"/>
      <c r="E675" s="7"/>
      <c r="F675" s="8"/>
      <c r="G675" s="7"/>
      <c r="H675" s="209"/>
      <c r="I675" s="7"/>
      <c r="J675" s="7"/>
      <c r="K675" s="7"/>
    </row>
    <row r="676" spans="1:11" ht="24">
      <c r="A676" s="10"/>
      <c r="B676" s="108"/>
      <c r="C676" s="7"/>
      <c r="D676" s="7"/>
      <c r="E676" s="7"/>
      <c r="F676" s="8"/>
      <c r="G676" s="7"/>
      <c r="H676" s="209"/>
      <c r="I676" s="7"/>
      <c r="J676" s="7"/>
      <c r="K676" s="7"/>
    </row>
    <row r="677" spans="1:11" ht="24">
      <c r="A677" s="10"/>
      <c r="B677" s="108"/>
      <c r="C677" s="7"/>
      <c r="D677" s="7"/>
      <c r="E677" s="7"/>
      <c r="F677" s="8"/>
      <c r="G677" s="7"/>
      <c r="H677" s="209"/>
      <c r="I677" s="7"/>
      <c r="J677" s="7"/>
      <c r="K677" s="7"/>
    </row>
    <row r="678" spans="1:11" ht="24">
      <c r="A678" s="10"/>
      <c r="B678" s="108"/>
      <c r="C678" s="7"/>
      <c r="D678" s="7"/>
      <c r="E678" s="7"/>
      <c r="F678" s="8"/>
      <c r="G678" s="7"/>
      <c r="H678" s="209"/>
      <c r="I678" s="7"/>
      <c r="J678" s="7"/>
      <c r="K678" s="7"/>
    </row>
    <row r="679" spans="1:11" ht="24">
      <c r="A679" s="10"/>
      <c r="B679" s="108"/>
      <c r="C679" s="7"/>
      <c r="D679" s="7"/>
      <c r="E679" s="7"/>
      <c r="F679" s="8"/>
      <c r="G679" s="7"/>
      <c r="H679" s="209"/>
      <c r="I679" s="7"/>
      <c r="J679" s="7"/>
      <c r="K679" s="7"/>
    </row>
    <row r="680" spans="1:11" ht="24">
      <c r="A680" s="10"/>
      <c r="B680" s="108"/>
      <c r="C680" s="7"/>
      <c r="D680" s="7"/>
      <c r="E680" s="7"/>
      <c r="F680" s="8"/>
      <c r="G680" s="7"/>
      <c r="H680" s="209"/>
      <c r="I680" s="7"/>
      <c r="J680" s="7"/>
      <c r="K680" s="7"/>
    </row>
    <row r="681" spans="1:11" ht="24">
      <c r="A681" s="10"/>
      <c r="B681" s="108"/>
      <c r="C681" s="7"/>
      <c r="D681" s="7"/>
      <c r="E681" s="7"/>
      <c r="F681" s="8"/>
      <c r="G681" s="7"/>
      <c r="H681" s="209"/>
      <c r="I681" s="7"/>
      <c r="J681" s="7"/>
      <c r="K681" s="7"/>
    </row>
    <row r="682" spans="1:11" ht="24">
      <c r="A682" s="10"/>
      <c r="B682" s="108"/>
      <c r="C682" s="7"/>
      <c r="D682" s="7"/>
      <c r="E682" s="7"/>
      <c r="F682" s="8"/>
      <c r="G682" s="7"/>
      <c r="H682" s="209"/>
      <c r="I682" s="7"/>
      <c r="J682" s="7"/>
      <c r="K682" s="7"/>
    </row>
    <row r="683" spans="1:11" ht="24">
      <c r="A683" s="10"/>
      <c r="B683" s="108"/>
      <c r="C683" s="7"/>
      <c r="D683" s="7"/>
      <c r="E683" s="7"/>
      <c r="F683" s="8"/>
      <c r="G683" s="7"/>
      <c r="H683" s="209"/>
      <c r="I683" s="7"/>
      <c r="J683" s="7"/>
      <c r="K683" s="7"/>
    </row>
    <row r="684" spans="1:11" ht="24">
      <c r="A684" s="10"/>
      <c r="B684" s="108"/>
      <c r="C684" s="7"/>
      <c r="D684" s="7"/>
      <c r="E684" s="7"/>
      <c r="F684" s="8"/>
      <c r="G684" s="7"/>
      <c r="H684" s="209"/>
      <c r="I684" s="7"/>
      <c r="J684" s="7"/>
      <c r="K684" s="7"/>
    </row>
    <row r="685" spans="1:11" ht="24">
      <c r="A685" s="10"/>
      <c r="B685" s="108"/>
      <c r="C685" s="7"/>
      <c r="D685" s="7"/>
      <c r="E685" s="7"/>
      <c r="F685" s="8"/>
      <c r="G685" s="7"/>
      <c r="H685" s="209"/>
      <c r="I685" s="7"/>
      <c r="J685" s="7"/>
      <c r="K685" s="7"/>
    </row>
    <row r="686" spans="1:11" ht="24">
      <c r="A686" s="10"/>
      <c r="B686" s="108"/>
      <c r="C686" s="7"/>
      <c r="D686" s="7"/>
      <c r="E686" s="7"/>
      <c r="F686" s="8"/>
      <c r="G686" s="7"/>
      <c r="H686" s="209"/>
      <c r="I686" s="7"/>
      <c r="J686" s="7"/>
      <c r="K686" s="7"/>
    </row>
    <row r="687" spans="1:11" ht="24">
      <c r="A687" s="10"/>
      <c r="B687" s="108"/>
      <c r="C687" s="7"/>
      <c r="D687" s="7"/>
      <c r="E687" s="7"/>
      <c r="F687" s="8"/>
      <c r="G687" s="7"/>
      <c r="H687" s="209"/>
      <c r="I687" s="7"/>
      <c r="J687" s="7"/>
      <c r="K687" s="7"/>
    </row>
    <row r="688" spans="1:11" ht="24">
      <c r="A688" s="10"/>
      <c r="B688" s="108"/>
      <c r="C688" s="7"/>
      <c r="D688" s="7"/>
      <c r="E688" s="7"/>
      <c r="F688" s="8"/>
      <c r="G688" s="7"/>
      <c r="H688" s="209"/>
      <c r="I688" s="7"/>
      <c r="J688" s="7"/>
      <c r="K688" s="7"/>
    </row>
    <row r="689" spans="1:11" ht="24">
      <c r="A689" s="10"/>
      <c r="B689" s="108"/>
      <c r="C689" s="7"/>
      <c r="D689" s="7"/>
      <c r="E689" s="7"/>
      <c r="F689" s="8"/>
      <c r="G689" s="7"/>
      <c r="H689" s="209"/>
      <c r="I689" s="7"/>
      <c r="J689" s="7"/>
      <c r="K689" s="7"/>
    </row>
    <row r="690" spans="1:11" ht="24">
      <c r="A690" s="10"/>
      <c r="B690" s="108"/>
      <c r="C690" s="7"/>
      <c r="D690" s="7"/>
      <c r="E690" s="7"/>
      <c r="F690" s="8"/>
      <c r="G690" s="7"/>
      <c r="H690" s="209"/>
      <c r="I690" s="7"/>
      <c r="J690" s="7"/>
      <c r="K690" s="7"/>
    </row>
    <row r="691" spans="1:11" ht="24">
      <c r="A691" s="10"/>
      <c r="B691" s="108"/>
      <c r="C691" s="7"/>
      <c r="D691" s="7"/>
      <c r="E691" s="7"/>
      <c r="F691" s="8"/>
      <c r="G691" s="7"/>
      <c r="H691" s="209"/>
      <c r="I691" s="7"/>
      <c r="J691" s="7"/>
      <c r="K691" s="7"/>
    </row>
    <row r="692" spans="1:11" ht="24">
      <c r="A692" s="10"/>
      <c r="B692" s="108"/>
      <c r="C692" s="7"/>
      <c r="D692" s="7"/>
      <c r="E692" s="7"/>
      <c r="F692" s="8"/>
      <c r="G692" s="7"/>
      <c r="H692" s="209"/>
      <c r="I692" s="7"/>
      <c r="J692" s="7"/>
      <c r="K692" s="7"/>
    </row>
    <row r="693" spans="1:11" ht="24">
      <c r="A693" s="10"/>
      <c r="B693" s="108"/>
      <c r="C693" s="7"/>
      <c r="D693" s="7"/>
      <c r="E693" s="7"/>
      <c r="F693" s="8"/>
      <c r="G693" s="7"/>
      <c r="H693" s="209"/>
      <c r="I693" s="7"/>
      <c r="J693" s="7"/>
      <c r="K693" s="7"/>
    </row>
    <row r="694" spans="1:11" ht="24">
      <c r="A694" s="10"/>
      <c r="B694" s="108"/>
      <c r="C694" s="7"/>
      <c r="D694" s="7"/>
      <c r="E694" s="7"/>
      <c r="F694" s="8"/>
      <c r="G694" s="7"/>
      <c r="H694" s="209"/>
      <c r="I694" s="7"/>
      <c r="J694" s="7"/>
      <c r="K694" s="7"/>
    </row>
    <row r="695" spans="1:11" ht="24">
      <c r="A695" s="10"/>
      <c r="B695" s="108"/>
      <c r="C695" s="7"/>
      <c r="D695" s="7"/>
      <c r="E695" s="7"/>
      <c r="F695" s="8"/>
      <c r="G695" s="7"/>
      <c r="H695" s="209"/>
      <c r="I695" s="7"/>
      <c r="J695" s="7"/>
      <c r="K695" s="7"/>
    </row>
    <row r="696" spans="1:11" ht="24">
      <c r="A696" s="10"/>
      <c r="B696" s="108"/>
      <c r="C696" s="7"/>
      <c r="D696" s="7"/>
      <c r="E696" s="7"/>
      <c r="F696" s="8"/>
      <c r="G696" s="7"/>
      <c r="H696" s="209"/>
      <c r="I696" s="7"/>
      <c r="J696" s="7"/>
      <c r="K696" s="7"/>
    </row>
    <row r="697" spans="1:11" ht="24">
      <c r="A697" s="10"/>
      <c r="B697" s="108"/>
      <c r="C697" s="7"/>
      <c r="D697" s="7"/>
      <c r="E697" s="7"/>
      <c r="F697" s="8"/>
      <c r="G697" s="7"/>
      <c r="H697" s="209"/>
      <c r="I697" s="7"/>
      <c r="J697" s="7"/>
      <c r="K697" s="7"/>
    </row>
    <row r="698" spans="1:11" ht="24">
      <c r="A698" s="10"/>
      <c r="B698" s="108"/>
      <c r="C698" s="7"/>
      <c r="D698" s="7"/>
      <c r="E698" s="7"/>
      <c r="F698" s="8"/>
      <c r="G698" s="7"/>
      <c r="H698" s="209"/>
      <c r="I698" s="7"/>
      <c r="J698" s="7"/>
      <c r="K698" s="7"/>
    </row>
    <row r="699" spans="1:11" ht="24">
      <c r="A699" s="10"/>
      <c r="B699" s="108"/>
      <c r="C699" s="7"/>
      <c r="D699" s="7"/>
      <c r="E699" s="7"/>
      <c r="F699" s="8"/>
      <c r="G699" s="7"/>
      <c r="H699" s="209"/>
      <c r="I699" s="7"/>
      <c r="J699" s="7"/>
      <c r="K699" s="7"/>
    </row>
    <row r="700" spans="1:11" ht="24">
      <c r="A700" s="10"/>
      <c r="B700" s="108"/>
      <c r="C700" s="7"/>
      <c r="D700" s="7"/>
      <c r="E700" s="7"/>
      <c r="F700" s="8"/>
      <c r="G700" s="7"/>
      <c r="H700" s="209"/>
      <c r="I700" s="7"/>
      <c r="J700" s="7"/>
      <c r="K700" s="7"/>
    </row>
    <row r="701" spans="1:11" ht="24">
      <c r="A701" s="10"/>
      <c r="B701" s="108"/>
      <c r="C701" s="7"/>
      <c r="D701" s="7"/>
      <c r="E701" s="7"/>
      <c r="F701" s="8"/>
      <c r="G701" s="7"/>
      <c r="H701" s="209"/>
      <c r="I701" s="7"/>
      <c r="J701" s="7"/>
      <c r="K701" s="7"/>
    </row>
    <row r="702" spans="1:11" ht="24">
      <c r="A702" s="10"/>
      <c r="B702" s="108"/>
      <c r="C702" s="7"/>
      <c r="D702" s="7"/>
      <c r="E702" s="7"/>
      <c r="F702" s="8"/>
      <c r="G702" s="7"/>
      <c r="H702" s="209"/>
      <c r="I702" s="7"/>
      <c r="J702" s="7"/>
      <c r="K702" s="7"/>
    </row>
    <row r="703" spans="1:11" ht="24">
      <c r="A703" s="10"/>
      <c r="B703" s="108"/>
      <c r="C703" s="7"/>
      <c r="D703" s="7"/>
      <c r="E703" s="7"/>
      <c r="F703" s="8"/>
      <c r="G703" s="7"/>
      <c r="H703" s="209"/>
      <c r="I703" s="7"/>
      <c r="J703" s="7"/>
      <c r="K703" s="7"/>
    </row>
    <row r="704" spans="1:11" ht="24">
      <c r="A704" s="10"/>
      <c r="B704" s="108"/>
      <c r="C704" s="7"/>
      <c r="D704" s="7"/>
      <c r="E704" s="7"/>
      <c r="F704" s="8"/>
      <c r="G704" s="7"/>
      <c r="H704" s="209"/>
      <c r="I704" s="7"/>
      <c r="J704" s="7"/>
      <c r="K704" s="7"/>
    </row>
    <row r="705" spans="1:11" ht="24">
      <c r="A705" s="10"/>
      <c r="B705" s="108"/>
      <c r="C705" s="7"/>
      <c r="D705" s="7"/>
      <c r="E705" s="7"/>
      <c r="F705" s="8"/>
      <c r="G705" s="7"/>
      <c r="H705" s="209"/>
      <c r="I705" s="7"/>
      <c r="J705" s="7"/>
      <c r="K705" s="7"/>
    </row>
    <row r="706" spans="1:11" ht="24">
      <c r="A706" s="10"/>
      <c r="B706" s="108"/>
      <c r="C706" s="7"/>
      <c r="D706" s="7"/>
      <c r="E706" s="7"/>
      <c r="F706" s="8"/>
      <c r="G706" s="7"/>
      <c r="H706" s="209"/>
      <c r="I706" s="7"/>
      <c r="J706" s="7"/>
      <c r="K706" s="7"/>
    </row>
    <row r="707" spans="1:11" ht="24">
      <c r="A707" s="10"/>
      <c r="B707" s="108"/>
      <c r="C707" s="7"/>
      <c r="D707" s="7"/>
      <c r="E707" s="7"/>
      <c r="F707" s="8"/>
      <c r="G707" s="7"/>
      <c r="H707" s="209"/>
      <c r="I707" s="7"/>
      <c r="J707" s="7"/>
      <c r="K707" s="7"/>
    </row>
    <row r="708" spans="1:11" ht="24">
      <c r="A708" s="10"/>
      <c r="B708" s="108"/>
      <c r="C708" s="7"/>
      <c r="D708" s="7"/>
      <c r="E708" s="7"/>
      <c r="F708" s="8"/>
      <c r="G708" s="7"/>
      <c r="H708" s="209"/>
      <c r="I708" s="7"/>
      <c r="J708" s="7"/>
      <c r="K708" s="7"/>
    </row>
    <row r="709" spans="1:11" ht="24">
      <c r="A709" s="10"/>
      <c r="B709" s="108"/>
      <c r="C709" s="7"/>
      <c r="D709" s="7"/>
      <c r="E709" s="7"/>
      <c r="F709" s="8"/>
      <c r="G709" s="7"/>
      <c r="H709" s="209"/>
      <c r="I709" s="7"/>
      <c r="J709" s="7"/>
      <c r="K709" s="7"/>
    </row>
    <row r="710" spans="1:11" ht="24">
      <c r="A710" s="10"/>
      <c r="B710" s="108"/>
      <c r="C710" s="7"/>
      <c r="D710" s="7"/>
      <c r="E710" s="7"/>
      <c r="F710" s="8"/>
      <c r="G710" s="7"/>
      <c r="H710" s="209"/>
      <c r="I710" s="7"/>
      <c r="J710" s="7"/>
      <c r="K710" s="7"/>
    </row>
    <row r="711" spans="1:11" ht="24">
      <c r="A711" s="10"/>
      <c r="B711" s="108"/>
      <c r="C711" s="7"/>
      <c r="D711" s="7"/>
      <c r="E711" s="7"/>
      <c r="F711" s="8"/>
      <c r="G711" s="7"/>
      <c r="H711" s="209"/>
      <c r="I711" s="7"/>
      <c r="J711" s="7"/>
      <c r="K711" s="7"/>
    </row>
    <row r="712" spans="1:11" ht="24">
      <c r="A712" s="10"/>
      <c r="B712" s="108"/>
      <c r="C712" s="7"/>
      <c r="D712" s="7"/>
      <c r="E712" s="7"/>
      <c r="F712" s="8"/>
      <c r="G712" s="7"/>
      <c r="H712" s="209"/>
      <c r="I712" s="7"/>
      <c r="J712" s="7"/>
      <c r="K712" s="7"/>
    </row>
    <row r="713" spans="1:11" ht="24">
      <c r="A713" s="10"/>
      <c r="B713" s="108"/>
      <c r="C713" s="7"/>
      <c r="D713" s="7"/>
      <c r="E713" s="7"/>
      <c r="F713" s="8"/>
      <c r="G713" s="7"/>
      <c r="H713" s="209"/>
      <c r="I713" s="7"/>
      <c r="J713" s="7"/>
      <c r="K713" s="7"/>
    </row>
    <row r="714" spans="1:11" ht="24">
      <c r="A714" s="10"/>
      <c r="B714" s="108"/>
      <c r="C714" s="7"/>
      <c r="D714" s="7"/>
      <c r="E714" s="7"/>
      <c r="F714" s="8"/>
      <c r="G714" s="7"/>
      <c r="H714" s="209"/>
      <c r="I714" s="7"/>
      <c r="J714" s="7"/>
      <c r="K714" s="7"/>
    </row>
    <row r="715" spans="1:11" ht="24">
      <c r="A715" s="10"/>
      <c r="B715" s="108"/>
      <c r="C715" s="7"/>
      <c r="D715" s="7"/>
      <c r="E715" s="7"/>
      <c r="F715" s="8"/>
      <c r="G715" s="7"/>
      <c r="H715" s="209"/>
      <c r="I715" s="7"/>
      <c r="J715" s="7"/>
      <c r="K715" s="7"/>
    </row>
    <row r="716" spans="1:11" ht="24">
      <c r="A716" s="10"/>
      <c r="B716" s="108"/>
      <c r="C716" s="7"/>
      <c r="D716" s="7"/>
      <c r="E716" s="7"/>
      <c r="F716" s="8"/>
      <c r="G716" s="7"/>
      <c r="H716" s="209"/>
      <c r="I716" s="7"/>
      <c r="J716" s="7"/>
      <c r="K716" s="7"/>
    </row>
    <row r="717" spans="1:11" ht="24">
      <c r="A717" s="10"/>
      <c r="B717" s="108"/>
      <c r="C717" s="7"/>
      <c r="D717" s="7"/>
      <c r="E717" s="7"/>
      <c r="F717" s="8"/>
      <c r="G717" s="7"/>
      <c r="H717" s="209"/>
      <c r="I717" s="7"/>
      <c r="J717" s="7"/>
      <c r="K717" s="7"/>
    </row>
    <row r="718" spans="1:11" ht="24">
      <c r="A718" s="10"/>
      <c r="B718" s="108"/>
      <c r="C718" s="7"/>
      <c r="D718" s="7"/>
      <c r="E718" s="7"/>
      <c r="F718" s="8"/>
      <c r="G718" s="7"/>
      <c r="H718" s="209"/>
      <c r="I718" s="7"/>
      <c r="J718" s="7"/>
      <c r="K718" s="7"/>
    </row>
    <row r="719" spans="1:11" ht="24">
      <c r="A719" s="10"/>
      <c r="B719" s="108"/>
      <c r="C719" s="7"/>
      <c r="D719" s="7"/>
      <c r="E719" s="7"/>
      <c r="F719" s="8"/>
      <c r="G719" s="7"/>
      <c r="H719" s="209"/>
      <c r="I719" s="7"/>
      <c r="J719" s="7"/>
      <c r="K719" s="7"/>
    </row>
    <row r="720" spans="1:11" ht="24">
      <c r="A720" s="10"/>
      <c r="B720" s="108"/>
      <c r="C720" s="7"/>
      <c r="D720" s="7"/>
      <c r="E720" s="7"/>
      <c r="F720" s="8"/>
      <c r="G720" s="7"/>
      <c r="H720" s="209"/>
      <c r="I720" s="7"/>
      <c r="J720" s="7"/>
      <c r="K720" s="7"/>
    </row>
    <row r="721" spans="1:11" ht="24">
      <c r="A721" s="10"/>
      <c r="B721" s="108"/>
      <c r="C721" s="7"/>
      <c r="D721" s="7"/>
      <c r="E721" s="7"/>
      <c r="F721" s="8"/>
      <c r="G721" s="7"/>
      <c r="H721" s="209"/>
      <c r="I721" s="7"/>
      <c r="J721" s="7"/>
      <c r="K721" s="7"/>
    </row>
    <row r="722" spans="1:11" ht="24">
      <c r="A722" s="10"/>
      <c r="B722" s="108"/>
      <c r="C722" s="7"/>
      <c r="D722" s="7"/>
      <c r="E722" s="7"/>
      <c r="F722" s="8"/>
      <c r="G722" s="7"/>
      <c r="H722" s="209"/>
      <c r="I722" s="7"/>
      <c r="J722" s="7"/>
      <c r="K722" s="7"/>
    </row>
    <row r="723" spans="1:11" ht="24">
      <c r="A723" s="10"/>
      <c r="B723" s="108"/>
      <c r="C723" s="7"/>
      <c r="D723" s="7"/>
      <c r="E723" s="7"/>
      <c r="F723" s="8"/>
      <c r="G723" s="7"/>
      <c r="H723" s="209"/>
      <c r="I723" s="7"/>
      <c r="J723" s="7"/>
      <c r="K723" s="7"/>
    </row>
    <row r="724" spans="1:11" ht="24">
      <c r="A724" s="10"/>
      <c r="B724" s="108"/>
      <c r="C724" s="7"/>
      <c r="D724" s="7"/>
      <c r="E724" s="7"/>
      <c r="F724" s="8"/>
      <c r="G724" s="7"/>
      <c r="H724" s="209"/>
      <c r="I724" s="7"/>
      <c r="J724" s="7"/>
      <c r="K724" s="7"/>
    </row>
    <row r="725" spans="1:11" ht="24">
      <c r="A725" s="10"/>
      <c r="B725" s="108"/>
      <c r="C725" s="7"/>
      <c r="D725" s="7"/>
      <c r="E725" s="7"/>
      <c r="F725" s="8"/>
      <c r="G725" s="7"/>
      <c r="H725" s="209"/>
      <c r="I725" s="7"/>
      <c r="J725" s="7"/>
      <c r="K725" s="7"/>
    </row>
    <row r="726" spans="1:11" ht="24">
      <c r="A726" s="10"/>
      <c r="B726" s="108"/>
      <c r="C726" s="7"/>
      <c r="D726" s="7"/>
      <c r="E726" s="7"/>
      <c r="F726" s="8"/>
      <c r="G726" s="7"/>
      <c r="H726" s="209"/>
      <c r="I726" s="7"/>
      <c r="J726" s="7"/>
      <c r="K726" s="7"/>
    </row>
    <row r="727" spans="1:11" ht="24">
      <c r="A727" s="10"/>
      <c r="B727" s="108"/>
      <c r="C727" s="7"/>
      <c r="D727" s="7"/>
      <c r="E727" s="7"/>
      <c r="F727" s="8"/>
      <c r="G727" s="7"/>
      <c r="H727" s="209"/>
      <c r="I727" s="7"/>
      <c r="J727" s="7"/>
      <c r="K727" s="7"/>
    </row>
    <row r="728" spans="1:11" ht="24">
      <c r="A728" s="10"/>
      <c r="B728" s="108"/>
      <c r="C728" s="7"/>
      <c r="D728" s="7"/>
      <c r="E728" s="7"/>
      <c r="F728" s="8"/>
      <c r="G728" s="7"/>
      <c r="H728" s="209"/>
      <c r="I728" s="7"/>
      <c r="J728" s="7"/>
      <c r="K728" s="7"/>
    </row>
    <row r="729" spans="1:11" ht="24">
      <c r="A729" s="10"/>
      <c r="B729" s="108"/>
      <c r="C729" s="7"/>
      <c r="D729" s="7"/>
      <c r="E729" s="7"/>
      <c r="F729" s="8"/>
      <c r="G729" s="7"/>
      <c r="H729" s="209"/>
      <c r="I729" s="7"/>
      <c r="J729" s="7"/>
      <c r="K729" s="7"/>
    </row>
    <row r="730" spans="1:11" ht="24">
      <c r="A730" s="10"/>
      <c r="B730" s="108"/>
      <c r="C730" s="7"/>
      <c r="D730" s="7"/>
      <c r="E730" s="7"/>
      <c r="F730" s="8"/>
      <c r="G730" s="7"/>
      <c r="H730" s="209"/>
      <c r="I730" s="7"/>
      <c r="J730" s="7"/>
      <c r="K730" s="7"/>
    </row>
    <row r="731" spans="1:11" ht="24">
      <c r="A731" s="10"/>
      <c r="B731" s="108"/>
      <c r="C731" s="7"/>
      <c r="D731" s="7"/>
      <c r="E731" s="7"/>
      <c r="F731" s="8"/>
      <c r="G731" s="7"/>
      <c r="H731" s="209"/>
      <c r="I731" s="7"/>
      <c r="J731" s="7"/>
      <c r="K731" s="7"/>
    </row>
    <row r="732" spans="1:11" ht="24">
      <c r="A732" s="10"/>
      <c r="B732" s="108"/>
      <c r="C732" s="7"/>
      <c r="D732" s="7"/>
      <c r="E732" s="7"/>
      <c r="F732" s="8"/>
      <c r="G732" s="7"/>
      <c r="H732" s="209"/>
      <c r="I732" s="7"/>
      <c r="J732" s="7"/>
      <c r="K732" s="7"/>
    </row>
    <row r="733" spans="1:11" ht="24">
      <c r="A733" s="10"/>
      <c r="B733" s="108"/>
      <c r="C733" s="7"/>
      <c r="D733" s="7"/>
      <c r="E733" s="7"/>
      <c r="F733" s="8"/>
      <c r="G733" s="7"/>
      <c r="H733" s="209"/>
      <c r="I733" s="7"/>
      <c r="J733" s="7"/>
      <c r="K733" s="7"/>
    </row>
    <row r="734" spans="1:11" ht="24">
      <c r="A734" s="10"/>
      <c r="B734" s="108"/>
      <c r="C734" s="7"/>
      <c r="D734" s="7"/>
      <c r="E734" s="7"/>
      <c r="F734" s="8"/>
      <c r="G734" s="7"/>
      <c r="H734" s="209"/>
      <c r="I734" s="7"/>
      <c r="J734" s="7"/>
      <c r="K734" s="7"/>
    </row>
    <row r="735" spans="1:11" ht="24">
      <c r="A735" s="10"/>
      <c r="B735" s="108"/>
      <c r="C735" s="7"/>
      <c r="D735" s="7"/>
      <c r="E735" s="7"/>
      <c r="F735" s="8"/>
      <c r="G735" s="7"/>
      <c r="H735" s="209"/>
      <c r="I735" s="7"/>
      <c r="J735" s="7"/>
      <c r="K735" s="7"/>
    </row>
    <row r="736" spans="1:11" ht="24">
      <c r="A736" s="10"/>
      <c r="B736" s="108"/>
      <c r="C736" s="7"/>
      <c r="D736" s="7"/>
      <c r="E736" s="7"/>
      <c r="F736" s="8"/>
      <c r="G736" s="7"/>
      <c r="H736" s="209"/>
      <c r="I736" s="7"/>
      <c r="J736" s="7"/>
      <c r="K736" s="7"/>
    </row>
    <row r="737" spans="1:11" ht="24">
      <c r="A737" s="10"/>
      <c r="B737" s="108"/>
      <c r="C737" s="7"/>
      <c r="D737" s="7"/>
      <c r="E737" s="7"/>
      <c r="F737" s="8"/>
      <c r="G737" s="7"/>
      <c r="H737" s="209"/>
      <c r="I737" s="7"/>
      <c r="J737" s="7"/>
      <c r="K737" s="7"/>
    </row>
    <row r="738" spans="1:11" ht="24">
      <c r="A738" s="10"/>
      <c r="B738" s="108"/>
      <c r="C738" s="7"/>
      <c r="D738" s="7"/>
      <c r="E738" s="7"/>
      <c r="F738" s="8"/>
      <c r="G738" s="7"/>
      <c r="H738" s="209"/>
      <c r="I738" s="7"/>
      <c r="J738" s="7"/>
      <c r="K738" s="7"/>
    </row>
    <row r="739" spans="1:11" ht="24">
      <c r="A739" s="10"/>
      <c r="B739" s="108"/>
      <c r="C739" s="7"/>
      <c r="D739" s="7"/>
      <c r="E739" s="7"/>
      <c r="F739" s="8"/>
      <c r="G739" s="7"/>
      <c r="H739" s="209"/>
      <c r="I739" s="7"/>
      <c r="J739" s="7"/>
      <c r="K739" s="7"/>
    </row>
    <row r="740" spans="1:11" ht="24">
      <c r="A740" s="10"/>
      <c r="B740" s="108"/>
      <c r="C740" s="7"/>
      <c r="D740" s="7"/>
      <c r="E740" s="7"/>
      <c r="F740" s="8"/>
      <c r="G740" s="7"/>
      <c r="H740" s="209"/>
      <c r="I740" s="7"/>
      <c r="J740" s="7"/>
      <c r="K740" s="7"/>
    </row>
    <row r="741" spans="1:11" ht="24">
      <c r="A741" s="10"/>
      <c r="B741" s="108"/>
      <c r="C741" s="7"/>
      <c r="D741" s="7"/>
      <c r="E741" s="7"/>
      <c r="F741" s="8"/>
      <c r="G741" s="7"/>
      <c r="H741" s="209"/>
      <c r="I741" s="7"/>
      <c r="J741" s="7"/>
      <c r="K741" s="7"/>
    </row>
    <row r="742" spans="1:11" ht="24">
      <c r="A742" s="10"/>
      <c r="B742" s="108"/>
      <c r="C742" s="7"/>
      <c r="D742" s="7"/>
      <c r="E742" s="7"/>
      <c r="F742" s="8"/>
      <c r="G742" s="7"/>
      <c r="H742" s="209"/>
      <c r="I742" s="7"/>
      <c r="J742" s="7"/>
      <c r="K742" s="7"/>
    </row>
    <row r="743" spans="1:11" ht="24">
      <c r="A743" s="10"/>
      <c r="B743" s="108"/>
      <c r="C743" s="7"/>
      <c r="D743" s="7"/>
      <c r="E743" s="7"/>
      <c r="F743" s="8"/>
      <c r="G743" s="7"/>
      <c r="H743" s="209"/>
      <c r="I743" s="7"/>
      <c r="J743" s="7"/>
      <c r="K743" s="7"/>
    </row>
    <row r="744" spans="1:11" ht="24">
      <c r="A744" s="10"/>
      <c r="B744" s="108"/>
      <c r="C744" s="7"/>
      <c r="D744" s="7"/>
      <c r="E744" s="7"/>
      <c r="F744" s="8"/>
      <c r="G744" s="7"/>
      <c r="H744" s="209"/>
      <c r="I744" s="7"/>
      <c r="J744" s="7"/>
      <c r="K744" s="7"/>
    </row>
    <row r="745" spans="1:11" ht="24">
      <c r="A745" s="10"/>
      <c r="B745" s="108"/>
      <c r="C745" s="7"/>
      <c r="D745" s="7"/>
      <c r="E745" s="7"/>
      <c r="F745" s="8"/>
      <c r="G745" s="7"/>
      <c r="H745" s="209"/>
      <c r="I745" s="7"/>
      <c r="J745" s="7"/>
      <c r="K745" s="7"/>
    </row>
    <row r="746" spans="1:11" ht="24">
      <c r="A746" s="10"/>
      <c r="B746" s="108"/>
      <c r="C746" s="7"/>
      <c r="D746" s="7"/>
      <c r="E746" s="7"/>
      <c r="F746" s="8"/>
      <c r="G746" s="7"/>
      <c r="H746" s="209"/>
      <c r="I746" s="7"/>
      <c r="J746" s="7"/>
      <c r="K746" s="7"/>
    </row>
    <row r="747" spans="1:11" ht="24">
      <c r="A747" s="10"/>
      <c r="B747" s="108"/>
      <c r="C747" s="7"/>
      <c r="D747" s="7"/>
      <c r="E747" s="7"/>
      <c r="F747" s="8"/>
      <c r="G747" s="7"/>
      <c r="H747" s="209"/>
      <c r="I747" s="7"/>
      <c r="J747" s="7"/>
      <c r="K747" s="7"/>
    </row>
    <row r="748" spans="1:11" ht="24">
      <c r="A748" s="10"/>
      <c r="B748" s="108"/>
      <c r="C748" s="7"/>
      <c r="D748" s="7"/>
      <c r="E748" s="7"/>
      <c r="F748" s="8"/>
      <c r="G748" s="7"/>
      <c r="H748" s="209"/>
      <c r="I748" s="7"/>
      <c r="J748" s="7"/>
      <c r="K748" s="7"/>
    </row>
    <row r="749" spans="1:11" ht="24">
      <c r="A749" s="10"/>
      <c r="B749" s="108"/>
      <c r="C749" s="7"/>
      <c r="D749" s="7"/>
      <c r="E749" s="7"/>
      <c r="F749" s="8"/>
      <c r="G749" s="7"/>
      <c r="H749" s="209"/>
      <c r="I749" s="7"/>
      <c r="J749" s="7"/>
      <c r="K749" s="7"/>
    </row>
    <row r="750" spans="1:11" ht="24">
      <c r="A750" s="10"/>
      <c r="B750" s="108"/>
      <c r="C750" s="7"/>
      <c r="D750" s="7"/>
      <c r="E750" s="7"/>
      <c r="F750" s="8"/>
      <c r="G750" s="7"/>
      <c r="H750" s="209"/>
      <c r="I750" s="7"/>
      <c r="J750" s="7"/>
      <c r="K750" s="7"/>
    </row>
    <row r="751" spans="1:11" ht="24">
      <c r="A751" s="10"/>
      <c r="B751" s="108"/>
      <c r="C751" s="7"/>
      <c r="D751" s="7"/>
      <c r="E751" s="7"/>
      <c r="F751" s="8"/>
      <c r="G751" s="7"/>
      <c r="H751" s="209"/>
      <c r="I751" s="7"/>
      <c r="J751" s="7"/>
      <c r="K751" s="7"/>
    </row>
    <row r="752" spans="1:11" ht="24">
      <c r="A752" s="10"/>
      <c r="B752" s="108"/>
      <c r="C752" s="7"/>
      <c r="D752" s="7"/>
      <c r="E752" s="7"/>
      <c r="F752" s="8"/>
      <c r="G752" s="7"/>
      <c r="H752" s="209"/>
      <c r="I752" s="7"/>
      <c r="J752" s="7"/>
      <c r="K752" s="7"/>
    </row>
    <row r="753" spans="1:11" ht="24">
      <c r="A753" s="10"/>
      <c r="B753" s="108"/>
      <c r="C753" s="7"/>
      <c r="D753" s="7"/>
      <c r="E753" s="7"/>
      <c r="F753" s="8"/>
      <c r="G753" s="7"/>
      <c r="H753" s="209"/>
      <c r="I753" s="7"/>
      <c r="J753" s="7"/>
      <c r="K753" s="7"/>
    </row>
    <row r="754" spans="1:11" ht="24">
      <c r="A754" s="10"/>
      <c r="B754" s="108"/>
      <c r="C754" s="7"/>
      <c r="D754" s="7"/>
      <c r="E754" s="7"/>
      <c r="F754" s="8"/>
      <c r="G754" s="7"/>
      <c r="H754" s="209"/>
      <c r="I754" s="7"/>
      <c r="J754" s="7"/>
      <c r="K754" s="7"/>
    </row>
    <row r="755" spans="1:11" ht="24">
      <c r="A755" s="10"/>
      <c r="B755" s="108"/>
      <c r="C755" s="7"/>
      <c r="D755" s="7"/>
      <c r="E755" s="7"/>
      <c r="F755" s="8"/>
      <c r="G755" s="7"/>
      <c r="H755" s="209"/>
      <c r="I755" s="7"/>
      <c r="J755" s="7"/>
      <c r="K755" s="7"/>
    </row>
    <row r="756" spans="1:11" ht="24">
      <c r="A756" s="10"/>
      <c r="B756" s="108"/>
      <c r="C756" s="7"/>
      <c r="D756" s="7"/>
      <c r="E756" s="7"/>
      <c r="F756" s="8"/>
      <c r="G756" s="7"/>
      <c r="H756" s="209"/>
      <c r="I756" s="7"/>
      <c r="J756" s="7"/>
      <c r="K756" s="7"/>
    </row>
    <row r="757" spans="1:11" ht="24">
      <c r="A757" s="10"/>
      <c r="B757" s="108"/>
      <c r="C757" s="7"/>
      <c r="D757" s="7"/>
      <c r="E757" s="7"/>
      <c r="F757" s="8"/>
      <c r="G757" s="7"/>
      <c r="H757" s="209"/>
      <c r="I757" s="7"/>
      <c r="J757" s="7"/>
      <c r="K757" s="7"/>
    </row>
    <row r="758" spans="1:11" ht="24">
      <c r="A758" s="10"/>
      <c r="B758" s="108"/>
      <c r="C758" s="7"/>
      <c r="D758" s="7"/>
      <c r="E758" s="7"/>
      <c r="F758" s="8"/>
      <c r="G758" s="7"/>
      <c r="H758" s="209"/>
      <c r="I758" s="7"/>
      <c r="J758" s="7"/>
      <c r="K758" s="7"/>
    </row>
    <row r="759" spans="1:11" ht="24">
      <c r="A759" s="10"/>
      <c r="B759" s="108"/>
      <c r="C759" s="7"/>
      <c r="D759" s="7"/>
      <c r="E759" s="7"/>
      <c r="F759" s="8"/>
      <c r="G759" s="7"/>
      <c r="H759" s="209"/>
      <c r="I759" s="7"/>
      <c r="J759" s="7"/>
      <c r="K759" s="7"/>
    </row>
    <row r="760" spans="1:11" ht="24">
      <c r="A760" s="10"/>
      <c r="B760" s="108"/>
      <c r="C760" s="7"/>
      <c r="D760" s="7"/>
      <c r="E760" s="7"/>
      <c r="F760" s="8"/>
      <c r="G760" s="7"/>
      <c r="H760" s="209"/>
      <c r="I760" s="7"/>
      <c r="J760" s="7"/>
      <c r="K760" s="7"/>
    </row>
    <row r="761" spans="1:11" ht="24">
      <c r="A761" s="10"/>
      <c r="B761" s="108"/>
      <c r="C761" s="7"/>
      <c r="D761" s="7"/>
      <c r="E761" s="7"/>
      <c r="F761" s="8"/>
      <c r="G761" s="7"/>
      <c r="H761" s="209"/>
      <c r="I761" s="7"/>
      <c r="J761" s="7"/>
      <c r="K761" s="7"/>
    </row>
    <row r="762" spans="1:11" ht="24">
      <c r="A762" s="10"/>
      <c r="B762" s="108"/>
      <c r="C762" s="7"/>
      <c r="D762" s="7"/>
      <c r="E762" s="7"/>
      <c r="F762" s="8"/>
      <c r="G762" s="7"/>
      <c r="H762" s="209"/>
      <c r="I762" s="7"/>
      <c r="J762" s="7"/>
      <c r="K762" s="7"/>
    </row>
    <row r="763" spans="1:11" ht="24">
      <c r="A763" s="10"/>
      <c r="B763" s="108"/>
      <c r="C763" s="7"/>
      <c r="D763" s="7"/>
      <c r="E763" s="7"/>
      <c r="F763" s="8"/>
      <c r="G763" s="7"/>
      <c r="H763" s="209"/>
      <c r="I763" s="7"/>
      <c r="J763" s="7"/>
      <c r="K763" s="7"/>
    </row>
    <row r="764" spans="1:11" ht="24">
      <c r="A764" s="10"/>
      <c r="B764" s="108"/>
      <c r="C764" s="7"/>
      <c r="D764" s="7"/>
      <c r="E764" s="7"/>
      <c r="F764" s="8"/>
      <c r="G764" s="7"/>
      <c r="H764" s="209"/>
      <c r="I764" s="7"/>
      <c r="J764" s="7"/>
      <c r="K764" s="7"/>
    </row>
    <row r="765" spans="1:11" ht="24">
      <c r="A765" s="10"/>
      <c r="B765" s="108"/>
      <c r="C765" s="7"/>
      <c r="D765" s="7"/>
      <c r="E765" s="7"/>
      <c r="F765" s="8"/>
      <c r="G765" s="7"/>
      <c r="H765" s="209"/>
      <c r="I765" s="7"/>
      <c r="J765" s="7"/>
      <c r="K765" s="7"/>
    </row>
    <row r="766" spans="1:11" ht="24">
      <c r="A766" s="10"/>
      <c r="B766" s="108"/>
      <c r="C766" s="7"/>
      <c r="D766" s="7"/>
      <c r="E766" s="7"/>
      <c r="F766" s="8"/>
      <c r="G766" s="7"/>
      <c r="H766" s="209"/>
      <c r="I766" s="7"/>
      <c r="J766" s="7"/>
      <c r="K766" s="7"/>
    </row>
    <row r="767" spans="1:11" ht="24">
      <c r="A767" s="10"/>
      <c r="B767" s="108"/>
      <c r="C767" s="7"/>
      <c r="D767" s="7"/>
      <c r="E767" s="7"/>
      <c r="F767" s="8"/>
      <c r="G767" s="7"/>
      <c r="H767" s="209"/>
      <c r="I767" s="7"/>
      <c r="J767" s="7"/>
      <c r="K767" s="7"/>
    </row>
    <row r="768" spans="1:11" ht="24">
      <c r="A768" s="10"/>
      <c r="B768" s="108"/>
      <c r="C768" s="7"/>
      <c r="D768" s="7"/>
      <c r="E768" s="7"/>
      <c r="F768" s="8"/>
      <c r="G768" s="7"/>
      <c r="H768" s="209"/>
      <c r="I768" s="7"/>
      <c r="J768" s="7"/>
      <c r="K768" s="7"/>
    </row>
    <row r="769" spans="1:11" ht="24">
      <c r="A769" s="10"/>
      <c r="B769" s="108"/>
      <c r="C769" s="7"/>
      <c r="D769" s="7"/>
      <c r="E769" s="7"/>
      <c r="F769" s="8"/>
      <c r="G769" s="7"/>
      <c r="H769" s="209"/>
      <c r="I769" s="7"/>
      <c r="J769" s="7"/>
      <c r="K769" s="7"/>
    </row>
    <row r="770" spans="1:11" ht="24">
      <c r="A770" s="10"/>
      <c r="B770" s="108"/>
      <c r="C770" s="7"/>
      <c r="D770" s="7"/>
      <c r="E770" s="7"/>
      <c r="F770" s="8"/>
      <c r="G770" s="7"/>
      <c r="H770" s="209"/>
      <c r="I770" s="7"/>
      <c r="J770" s="7"/>
      <c r="K770" s="7"/>
    </row>
    <row r="771" spans="1:11" ht="24">
      <c r="A771" s="10"/>
      <c r="B771" s="108"/>
      <c r="C771" s="7"/>
      <c r="D771" s="7"/>
      <c r="E771" s="7"/>
      <c r="F771" s="8"/>
      <c r="G771" s="7"/>
      <c r="H771" s="209"/>
      <c r="I771" s="7"/>
      <c r="J771" s="7"/>
      <c r="K771" s="7"/>
    </row>
    <row r="772" spans="1:11" ht="24">
      <c r="A772" s="10"/>
      <c r="B772" s="108"/>
      <c r="C772" s="7"/>
      <c r="D772" s="7"/>
      <c r="E772" s="7"/>
      <c r="F772" s="8"/>
      <c r="G772" s="7"/>
      <c r="H772" s="209"/>
      <c r="I772" s="7"/>
      <c r="J772" s="7"/>
      <c r="K772" s="7"/>
    </row>
    <row r="773" spans="1:11" ht="24">
      <c r="A773" s="10"/>
      <c r="B773" s="108"/>
      <c r="C773" s="7"/>
      <c r="D773" s="7"/>
      <c r="E773" s="7"/>
      <c r="F773" s="8"/>
      <c r="G773" s="7"/>
      <c r="H773" s="209"/>
      <c r="I773" s="7"/>
      <c r="J773" s="7"/>
      <c r="K773" s="7"/>
    </row>
    <row r="774" spans="1:11" ht="24">
      <c r="A774" s="10"/>
      <c r="B774" s="108"/>
      <c r="C774" s="7"/>
      <c r="D774" s="7"/>
      <c r="E774" s="7"/>
      <c r="F774" s="8"/>
      <c r="G774" s="7"/>
      <c r="H774" s="209"/>
      <c r="I774" s="7"/>
      <c r="J774" s="7"/>
      <c r="K774" s="7"/>
    </row>
    <row r="775" spans="1:11" ht="24">
      <c r="A775" s="10"/>
      <c r="B775" s="108"/>
      <c r="C775" s="7"/>
      <c r="D775" s="7"/>
      <c r="E775" s="7"/>
      <c r="F775" s="8"/>
      <c r="G775" s="7"/>
      <c r="H775" s="209"/>
      <c r="I775" s="7"/>
      <c r="J775" s="7"/>
      <c r="K775" s="7"/>
    </row>
    <row r="776" spans="1:11" ht="24">
      <c r="A776" s="10"/>
      <c r="B776" s="108"/>
      <c r="C776" s="7"/>
      <c r="D776" s="7"/>
      <c r="E776" s="7"/>
      <c r="F776" s="8"/>
      <c r="G776" s="7"/>
      <c r="H776" s="209"/>
      <c r="I776" s="7"/>
      <c r="J776" s="7"/>
      <c r="K776" s="7"/>
    </row>
    <row r="777" spans="1:11" ht="24">
      <c r="A777" s="10"/>
      <c r="B777" s="108"/>
      <c r="C777" s="7"/>
      <c r="D777" s="7"/>
      <c r="E777" s="7"/>
      <c r="F777" s="8"/>
      <c r="G777" s="7"/>
      <c r="H777" s="209"/>
      <c r="I777" s="7"/>
      <c r="J777" s="7"/>
      <c r="K777" s="7"/>
    </row>
    <row r="778" spans="1:11" ht="24">
      <c r="A778" s="10"/>
      <c r="B778" s="108"/>
      <c r="C778" s="7"/>
      <c r="D778" s="7"/>
      <c r="E778" s="7"/>
      <c r="F778" s="8"/>
      <c r="G778" s="7"/>
      <c r="H778" s="209"/>
      <c r="I778" s="7"/>
      <c r="J778" s="7"/>
      <c r="K778" s="7"/>
    </row>
    <row r="779" spans="1:11" ht="24">
      <c r="A779" s="10"/>
      <c r="B779" s="108"/>
      <c r="C779" s="7"/>
      <c r="D779" s="7"/>
      <c r="E779" s="7"/>
      <c r="F779" s="8"/>
      <c r="G779" s="7"/>
      <c r="H779" s="209"/>
      <c r="I779" s="7"/>
      <c r="J779" s="7"/>
      <c r="K779" s="7"/>
    </row>
    <row r="780" spans="1:11" ht="24">
      <c r="A780" s="10"/>
      <c r="B780" s="108"/>
      <c r="C780" s="7"/>
      <c r="D780" s="7"/>
      <c r="E780" s="7"/>
      <c r="F780" s="8"/>
      <c r="G780" s="7"/>
      <c r="H780" s="209"/>
      <c r="I780" s="7"/>
      <c r="J780" s="7"/>
      <c r="K780" s="7"/>
    </row>
    <row r="781" spans="1:11" ht="24">
      <c r="A781" s="10"/>
      <c r="B781" s="108"/>
      <c r="C781" s="7"/>
      <c r="D781" s="7"/>
      <c r="E781" s="7"/>
      <c r="F781" s="8"/>
      <c r="G781" s="7"/>
      <c r="H781" s="209"/>
      <c r="I781" s="7"/>
      <c r="J781" s="7"/>
      <c r="K781" s="7"/>
    </row>
    <row r="782" spans="1:11" ht="24">
      <c r="A782" s="10"/>
      <c r="B782" s="108"/>
      <c r="C782" s="7"/>
      <c r="D782" s="7"/>
      <c r="E782" s="7"/>
      <c r="F782" s="8"/>
      <c r="G782" s="7"/>
      <c r="H782" s="209"/>
      <c r="I782" s="7"/>
      <c r="J782" s="7"/>
      <c r="K782" s="7"/>
    </row>
    <row r="783" spans="1:11" ht="24">
      <c r="A783" s="10"/>
      <c r="B783" s="108"/>
      <c r="C783" s="7"/>
      <c r="D783" s="7"/>
      <c r="E783" s="7"/>
      <c r="F783" s="8"/>
      <c r="G783" s="7"/>
      <c r="H783" s="209"/>
      <c r="I783" s="7"/>
      <c r="J783" s="7"/>
      <c r="K783" s="7"/>
    </row>
    <row r="784" spans="1:11" ht="24">
      <c r="A784" s="10"/>
      <c r="B784" s="108"/>
      <c r="C784" s="7"/>
      <c r="D784" s="7"/>
      <c r="E784" s="7"/>
      <c r="F784" s="8"/>
      <c r="G784" s="7"/>
      <c r="H784" s="209"/>
      <c r="I784" s="7"/>
      <c r="J784" s="7"/>
      <c r="K784" s="7"/>
    </row>
    <row r="785" spans="1:11" ht="24">
      <c r="A785" s="10"/>
      <c r="B785" s="108"/>
      <c r="C785" s="7"/>
      <c r="D785" s="7"/>
      <c r="E785" s="7"/>
      <c r="F785" s="8"/>
      <c r="G785" s="7"/>
      <c r="H785" s="209"/>
      <c r="I785" s="7"/>
      <c r="J785" s="7"/>
      <c r="K785" s="7"/>
    </row>
    <row r="786" spans="1:11" ht="24">
      <c r="A786" s="10"/>
      <c r="B786" s="108"/>
      <c r="C786" s="7"/>
      <c r="D786" s="7"/>
      <c r="E786" s="7"/>
      <c r="F786" s="8"/>
      <c r="G786" s="7"/>
      <c r="H786" s="209"/>
      <c r="I786" s="7"/>
      <c r="J786" s="7"/>
      <c r="K786" s="7"/>
    </row>
    <row r="787" spans="1:11" ht="24">
      <c r="A787" s="10"/>
      <c r="B787" s="108"/>
      <c r="C787" s="7"/>
      <c r="D787" s="7"/>
      <c r="E787" s="7"/>
      <c r="F787" s="8"/>
      <c r="G787" s="7"/>
      <c r="H787" s="209"/>
      <c r="I787" s="7"/>
      <c r="J787" s="7"/>
      <c r="K787" s="7"/>
    </row>
    <row r="788" spans="1:11" ht="24">
      <c r="A788" s="10"/>
      <c r="B788" s="108"/>
      <c r="C788" s="7"/>
      <c r="D788" s="7"/>
      <c r="E788" s="7"/>
      <c r="F788" s="8"/>
      <c r="G788" s="7"/>
      <c r="H788" s="209"/>
      <c r="I788" s="7"/>
      <c r="J788" s="7"/>
      <c r="K788" s="7"/>
    </row>
    <row r="789" spans="1:11" ht="24">
      <c r="A789" s="10"/>
      <c r="B789" s="108"/>
      <c r="C789" s="7"/>
      <c r="D789" s="7"/>
      <c r="E789" s="7"/>
      <c r="F789" s="8"/>
      <c r="G789" s="7"/>
      <c r="H789" s="209"/>
      <c r="I789" s="7"/>
      <c r="J789" s="7"/>
      <c r="K789" s="7"/>
    </row>
    <row r="790" spans="1:11" ht="24">
      <c r="A790" s="10"/>
      <c r="B790" s="108"/>
      <c r="C790" s="7"/>
      <c r="D790" s="7"/>
      <c r="E790" s="7"/>
      <c r="F790" s="8"/>
      <c r="G790" s="7"/>
      <c r="H790" s="209"/>
      <c r="I790" s="7"/>
      <c r="J790" s="7"/>
      <c r="K790" s="7"/>
    </row>
    <row r="791" spans="1:11" ht="24">
      <c r="A791" s="10"/>
      <c r="B791" s="108"/>
      <c r="C791" s="7"/>
      <c r="D791" s="7"/>
      <c r="E791" s="7"/>
      <c r="F791" s="8"/>
      <c r="G791" s="7"/>
      <c r="H791" s="209"/>
      <c r="I791" s="7"/>
      <c r="J791" s="7"/>
      <c r="K791" s="7"/>
    </row>
    <row r="792" spans="1:11" ht="24">
      <c r="A792" s="10"/>
      <c r="B792" s="108"/>
      <c r="C792" s="7"/>
      <c r="D792" s="7"/>
      <c r="E792" s="7"/>
      <c r="F792" s="8"/>
      <c r="G792" s="7"/>
      <c r="H792" s="209"/>
      <c r="I792" s="7"/>
      <c r="J792" s="7"/>
      <c r="K792" s="7"/>
    </row>
    <row r="793" spans="1:11" ht="24">
      <c r="A793" s="10"/>
      <c r="B793" s="108"/>
      <c r="C793" s="7"/>
      <c r="D793" s="7"/>
      <c r="E793" s="7"/>
      <c r="F793" s="8"/>
      <c r="G793" s="7"/>
      <c r="H793" s="209"/>
      <c r="I793" s="7"/>
      <c r="J793" s="7"/>
      <c r="K793" s="7"/>
    </row>
    <row r="794" spans="1:11" ht="24">
      <c r="A794" s="10"/>
      <c r="B794" s="108"/>
      <c r="C794" s="7"/>
      <c r="D794" s="7"/>
      <c r="E794" s="7"/>
      <c r="F794" s="8"/>
      <c r="G794" s="7"/>
      <c r="H794" s="209"/>
      <c r="I794" s="7"/>
      <c r="J794" s="7"/>
      <c r="K794" s="7"/>
    </row>
    <row r="795" spans="1:11" ht="24">
      <c r="A795" s="10"/>
      <c r="B795" s="108"/>
      <c r="C795" s="7"/>
      <c r="D795" s="7"/>
      <c r="E795" s="7"/>
      <c r="F795" s="8"/>
      <c r="G795" s="7"/>
      <c r="H795" s="209"/>
      <c r="I795" s="7"/>
      <c r="J795" s="7"/>
      <c r="K795" s="7"/>
    </row>
    <row r="796" spans="1:11" ht="24">
      <c r="A796" s="10"/>
      <c r="B796" s="108"/>
      <c r="C796" s="7"/>
      <c r="D796" s="7"/>
      <c r="E796" s="7"/>
      <c r="F796" s="8"/>
      <c r="G796" s="7"/>
      <c r="H796" s="209"/>
      <c r="I796" s="7"/>
      <c r="J796" s="7"/>
      <c r="K796" s="7"/>
    </row>
    <row r="797" spans="1:11" ht="24">
      <c r="A797" s="10"/>
      <c r="B797" s="108"/>
      <c r="C797" s="7"/>
      <c r="D797" s="7"/>
      <c r="E797" s="7"/>
      <c r="F797" s="8"/>
      <c r="G797" s="7"/>
      <c r="H797" s="209"/>
      <c r="I797" s="7"/>
      <c r="J797" s="7"/>
      <c r="K797" s="7"/>
    </row>
    <row r="798" spans="1:11" ht="24">
      <c r="A798" s="10"/>
      <c r="B798" s="108"/>
      <c r="C798" s="7"/>
      <c r="D798" s="7"/>
      <c r="E798" s="7"/>
      <c r="F798" s="8"/>
      <c r="G798" s="7"/>
      <c r="H798" s="209"/>
      <c r="I798" s="7"/>
      <c r="J798" s="7"/>
      <c r="K798" s="7"/>
    </row>
    <row r="799" spans="1:11" ht="24">
      <c r="A799" s="10"/>
      <c r="B799" s="108"/>
      <c r="C799" s="7"/>
      <c r="D799" s="7"/>
      <c r="E799" s="7"/>
      <c r="F799" s="8"/>
      <c r="G799" s="7"/>
      <c r="H799" s="209"/>
      <c r="I799" s="7"/>
      <c r="J799" s="7"/>
      <c r="K799" s="7"/>
    </row>
    <row r="800" spans="1:11" ht="24">
      <c r="A800" s="10"/>
      <c r="B800" s="108"/>
      <c r="C800" s="7"/>
      <c r="D800" s="7"/>
      <c r="E800" s="7"/>
      <c r="F800" s="8"/>
      <c r="G800" s="7"/>
      <c r="H800" s="209"/>
      <c r="I800" s="7"/>
      <c r="J800" s="7"/>
      <c r="K800" s="7"/>
    </row>
    <row r="801" spans="1:11" ht="24">
      <c r="A801" s="10"/>
      <c r="B801" s="108"/>
      <c r="C801" s="7"/>
      <c r="D801" s="7"/>
      <c r="E801" s="7"/>
      <c r="F801" s="8"/>
      <c r="G801" s="7"/>
      <c r="H801" s="209"/>
      <c r="I801" s="7"/>
      <c r="J801" s="7"/>
      <c r="K801" s="7"/>
    </row>
    <row r="802" spans="1:11" ht="24">
      <c r="A802" s="10"/>
      <c r="B802" s="108"/>
      <c r="C802" s="7"/>
      <c r="D802" s="7"/>
      <c r="E802" s="7"/>
      <c r="F802" s="8"/>
      <c r="G802" s="7"/>
      <c r="H802" s="209"/>
      <c r="I802" s="7"/>
      <c r="J802" s="7"/>
      <c r="K802" s="7"/>
    </row>
    <row r="803" spans="1:11" ht="24">
      <c r="A803" s="10"/>
      <c r="B803" s="108"/>
      <c r="C803" s="7"/>
      <c r="D803" s="7"/>
      <c r="E803" s="7"/>
      <c r="F803" s="8"/>
      <c r="G803" s="7"/>
      <c r="H803" s="209"/>
      <c r="I803" s="7"/>
      <c r="J803" s="7"/>
      <c r="K803" s="7"/>
    </row>
    <row r="804" spans="1:11" ht="24">
      <c r="A804" s="10"/>
      <c r="B804" s="108"/>
      <c r="C804" s="7"/>
      <c r="D804" s="7"/>
      <c r="E804" s="7"/>
      <c r="F804" s="8"/>
      <c r="G804" s="7"/>
      <c r="H804" s="209"/>
      <c r="I804" s="7"/>
      <c r="J804" s="7"/>
      <c r="K804" s="7"/>
    </row>
    <row r="805" spans="1:11" ht="24">
      <c r="A805" s="10"/>
      <c r="B805" s="108"/>
      <c r="C805" s="7"/>
      <c r="D805" s="7"/>
      <c r="E805" s="7"/>
      <c r="F805" s="8"/>
      <c r="G805" s="7"/>
      <c r="H805" s="209"/>
      <c r="I805" s="7"/>
      <c r="J805" s="7"/>
      <c r="K805" s="7"/>
    </row>
    <row r="806" spans="1:11" ht="24">
      <c r="A806" s="10"/>
      <c r="B806" s="108"/>
      <c r="C806" s="7"/>
      <c r="D806" s="7"/>
      <c r="E806" s="7"/>
      <c r="F806" s="8"/>
      <c r="G806" s="7"/>
      <c r="H806" s="209"/>
      <c r="I806" s="7"/>
      <c r="J806" s="7"/>
      <c r="K806" s="7"/>
    </row>
    <row r="807" spans="1:11" ht="24">
      <c r="A807" s="10"/>
      <c r="B807" s="108"/>
      <c r="C807" s="7"/>
      <c r="D807" s="7"/>
      <c r="E807" s="7"/>
      <c r="F807" s="8"/>
      <c r="G807" s="7"/>
      <c r="H807" s="209"/>
      <c r="I807" s="7"/>
      <c r="J807" s="7"/>
      <c r="K807" s="7"/>
    </row>
    <row r="808" spans="1:11" ht="24">
      <c r="A808" s="10"/>
      <c r="B808" s="108"/>
      <c r="C808" s="7"/>
      <c r="D808" s="7"/>
      <c r="E808" s="7"/>
      <c r="F808" s="8"/>
      <c r="G808" s="7"/>
      <c r="H808" s="209"/>
      <c r="I808" s="7"/>
      <c r="J808" s="7"/>
      <c r="K808" s="7"/>
    </row>
    <row r="809" spans="1:11" ht="24">
      <c r="A809" s="10"/>
      <c r="B809" s="108"/>
      <c r="C809" s="7"/>
      <c r="D809" s="7"/>
      <c r="E809" s="7"/>
      <c r="F809" s="8"/>
      <c r="G809" s="7"/>
      <c r="H809" s="209"/>
      <c r="I809" s="7"/>
      <c r="J809" s="7"/>
      <c r="K809" s="7"/>
    </row>
    <row r="810" spans="1:11" ht="24">
      <c r="A810" s="10"/>
      <c r="B810" s="108"/>
      <c r="C810" s="7"/>
      <c r="D810" s="7"/>
      <c r="E810" s="7"/>
      <c r="F810" s="8"/>
      <c r="G810" s="7"/>
      <c r="H810" s="209"/>
      <c r="I810" s="7"/>
      <c r="J810" s="7"/>
      <c r="K810" s="7"/>
    </row>
    <row r="811" spans="1:11" ht="24">
      <c r="A811" s="10"/>
      <c r="B811" s="108"/>
      <c r="C811" s="7"/>
      <c r="D811" s="7"/>
      <c r="E811" s="7"/>
      <c r="F811" s="8"/>
      <c r="G811" s="7"/>
      <c r="H811" s="209"/>
      <c r="I811" s="7"/>
      <c r="J811" s="7"/>
      <c r="K811" s="7"/>
    </row>
    <row r="812" spans="1:11" ht="24">
      <c r="A812" s="10"/>
      <c r="B812" s="108"/>
      <c r="C812" s="7"/>
      <c r="D812" s="7"/>
      <c r="E812" s="7"/>
      <c r="F812" s="8"/>
      <c r="G812" s="7"/>
      <c r="H812" s="209"/>
      <c r="I812" s="7"/>
      <c r="J812" s="7"/>
      <c r="K812" s="7"/>
    </row>
    <row r="813" spans="1:11" ht="24">
      <c r="A813" s="10"/>
      <c r="B813" s="108"/>
      <c r="C813" s="7"/>
      <c r="D813" s="7"/>
      <c r="E813" s="7"/>
      <c r="F813" s="8"/>
      <c r="G813" s="7"/>
      <c r="H813" s="209"/>
      <c r="I813" s="7"/>
      <c r="J813" s="7"/>
      <c r="K813" s="7"/>
    </row>
    <row r="814" spans="1:11" ht="24">
      <c r="A814" s="10"/>
      <c r="B814" s="108"/>
      <c r="C814" s="7"/>
      <c r="D814" s="7"/>
      <c r="E814" s="7"/>
      <c r="F814" s="8"/>
      <c r="G814" s="7"/>
      <c r="H814" s="209"/>
      <c r="I814" s="7"/>
      <c r="J814" s="7"/>
      <c r="K814" s="7"/>
    </row>
    <row r="815" spans="1:11" ht="24">
      <c r="A815" s="10"/>
      <c r="B815" s="108"/>
      <c r="C815" s="7"/>
      <c r="D815" s="7"/>
      <c r="E815" s="7"/>
      <c r="F815" s="8"/>
      <c r="G815" s="7"/>
      <c r="H815" s="209"/>
      <c r="I815" s="7"/>
      <c r="J815" s="7"/>
      <c r="K815" s="7"/>
    </row>
    <row r="816" spans="1:11" ht="24">
      <c r="A816" s="10"/>
      <c r="B816" s="108"/>
      <c r="C816" s="7"/>
      <c r="D816" s="7"/>
      <c r="E816" s="7"/>
      <c r="F816" s="8"/>
      <c r="G816" s="7"/>
      <c r="H816" s="209"/>
      <c r="I816" s="7"/>
      <c r="J816" s="7"/>
      <c r="K816" s="7"/>
    </row>
    <row r="817" spans="1:11" ht="24">
      <c r="A817" s="10"/>
      <c r="B817" s="108"/>
      <c r="C817" s="7"/>
      <c r="D817" s="7"/>
      <c r="E817" s="7"/>
      <c r="F817" s="8"/>
      <c r="G817" s="7"/>
      <c r="H817" s="209"/>
      <c r="I817" s="7"/>
      <c r="J817" s="7"/>
      <c r="K817" s="7"/>
    </row>
    <row r="818" spans="1:11" ht="24">
      <c r="A818" s="10"/>
      <c r="B818" s="108"/>
      <c r="C818" s="7"/>
      <c r="D818" s="7"/>
      <c r="E818" s="7"/>
      <c r="F818" s="8"/>
      <c r="G818" s="7"/>
      <c r="H818" s="209"/>
      <c r="I818" s="7"/>
      <c r="J818" s="7"/>
      <c r="K818" s="7"/>
    </row>
    <row r="819" spans="1:11" ht="24">
      <c r="A819" s="10"/>
      <c r="B819" s="108"/>
      <c r="C819" s="7"/>
      <c r="D819" s="7"/>
      <c r="E819" s="7"/>
      <c r="F819" s="8"/>
      <c r="G819" s="7"/>
      <c r="H819" s="209"/>
      <c r="I819" s="7"/>
      <c r="J819" s="7"/>
      <c r="K819" s="7"/>
    </row>
    <row r="820" spans="1:11" ht="24">
      <c r="A820" s="10"/>
      <c r="B820" s="108"/>
      <c r="C820" s="7"/>
      <c r="D820" s="7"/>
      <c r="E820" s="7"/>
      <c r="F820" s="8"/>
      <c r="G820" s="7"/>
      <c r="H820" s="209"/>
      <c r="I820" s="7"/>
      <c r="J820" s="7"/>
      <c r="K820" s="7"/>
    </row>
    <row r="821" spans="1:11" ht="24">
      <c r="A821" s="10"/>
      <c r="B821" s="108"/>
      <c r="C821" s="7"/>
      <c r="D821" s="7"/>
      <c r="E821" s="7"/>
      <c r="F821" s="8"/>
      <c r="G821" s="7"/>
      <c r="H821" s="209"/>
      <c r="I821" s="7"/>
      <c r="J821" s="7"/>
      <c r="K821" s="7"/>
    </row>
    <row r="822" spans="1:11" ht="24">
      <c r="A822" s="10"/>
      <c r="B822" s="108"/>
      <c r="C822" s="7"/>
      <c r="D822" s="7"/>
      <c r="E822" s="7"/>
      <c r="F822" s="8"/>
      <c r="G822" s="7"/>
      <c r="H822" s="209"/>
      <c r="I822" s="7"/>
      <c r="J822" s="7"/>
      <c r="K822" s="7"/>
    </row>
    <row r="823" spans="1:11" ht="24">
      <c r="A823" s="10"/>
      <c r="B823" s="108"/>
      <c r="C823" s="7"/>
      <c r="D823" s="7"/>
      <c r="E823" s="7"/>
      <c r="F823" s="8"/>
      <c r="G823" s="7"/>
      <c r="H823" s="209"/>
      <c r="I823" s="7"/>
      <c r="J823" s="7"/>
      <c r="K823" s="7"/>
    </row>
    <row r="824" spans="1:11" ht="24">
      <c r="A824" s="10"/>
      <c r="B824" s="108"/>
      <c r="C824" s="7"/>
      <c r="D824" s="7"/>
      <c r="E824" s="7"/>
      <c r="F824" s="8"/>
      <c r="G824" s="7"/>
      <c r="H824" s="209"/>
      <c r="I824" s="7"/>
      <c r="J824" s="7"/>
      <c r="K824" s="7"/>
    </row>
    <row r="825" spans="1:11" ht="24">
      <c r="A825" s="10"/>
      <c r="B825" s="108"/>
      <c r="C825" s="7"/>
      <c r="D825" s="7"/>
      <c r="E825" s="7"/>
      <c r="F825" s="8"/>
      <c r="G825" s="7"/>
      <c r="H825" s="209"/>
      <c r="I825" s="7"/>
      <c r="J825" s="7"/>
      <c r="K825" s="7"/>
    </row>
    <row r="826" spans="1:11" ht="24">
      <c r="A826" s="10"/>
      <c r="B826" s="108"/>
      <c r="C826" s="7"/>
      <c r="D826" s="7"/>
      <c r="E826" s="7"/>
      <c r="F826" s="8"/>
      <c r="G826" s="7"/>
      <c r="H826" s="209"/>
      <c r="I826" s="7"/>
      <c r="J826" s="7"/>
      <c r="K826" s="7"/>
    </row>
    <row r="827" spans="1:11" ht="24">
      <c r="A827" s="10"/>
      <c r="B827" s="108"/>
      <c r="C827" s="7"/>
      <c r="D827" s="7"/>
      <c r="E827" s="7"/>
      <c r="F827" s="8"/>
      <c r="G827" s="7"/>
      <c r="H827" s="209"/>
      <c r="I827" s="7"/>
      <c r="J827" s="7"/>
      <c r="K827" s="7"/>
    </row>
    <row r="828" spans="1:11" ht="24">
      <c r="A828" s="10"/>
      <c r="B828" s="108"/>
      <c r="C828" s="7"/>
      <c r="D828" s="7"/>
      <c r="E828" s="7"/>
      <c r="F828" s="8"/>
      <c r="G828" s="7"/>
      <c r="H828" s="209"/>
      <c r="I828" s="7"/>
      <c r="J828" s="7"/>
      <c r="K828" s="7"/>
    </row>
    <row r="829" spans="1:11" ht="24">
      <c r="A829" s="10"/>
      <c r="B829" s="108"/>
      <c r="C829" s="7"/>
      <c r="D829" s="7"/>
      <c r="E829" s="7"/>
      <c r="F829" s="8"/>
      <c r="G829" s="7"/>
      <c r="H829" s="209"/>
      <c r="I829" s="7"/>
      <c r="J829" s="7"/>
      <c r="K829" s="7"/>
    </row>
    <row r="830" spans="1:11" ht="24">
      <c r="A830" s="10"/>
      <c r="B830" s="108"/>
      <c r="C830" s="7"/>
      <c r="D830" s="7"/>
      <c r="E830" s="7"/>
      <c r="F830" s="8"/>
      <c r="G830" s="7"/>
      <c r="H830" s="209"/>
      <c r="I830" s="7"/>
      <c r="J830" s="7"/>
      <c r="K830" s="7"/>
    </row>
    <row r="831" spans="1:11" ht="24">
      <c r="A831" s="10"/>
      <c r="B831" s="108"/>
      <c r="C831" s="7"/>
      <c r="D831" s="7"/>
      <c r="E831" s="7"/>
      <c r="F831" s="8"/>
      <c r="G831" s="7"/>
      <c r="H831" s="209"/>
      <c r="I831" s="7"/>
      <c r="J831" s="7"/>
      <c r="K831" s="7"/>
    </row>
    <row r="832" spans="1:11" ht="24">
      <c r="A832" s="10"/>
      <c r="B832" s="108"/>
      <c r="C832" s="7"/>
      <c r="D832" s="7"/>
      <c r="E832" s="7"/>
      <c r="F832" s="8"/>
      <c r="G832" s="7"/>
      <c r="H832" s="209"/>
      <c r="I832" s="7"/>
      <c r="J832" s="7"/>
      <c r="K832" s="7"/>
    </row>
    <row r="833" spans="1:11" ht="24">
      <c r="A833" s="10"/>
      <c r="B833" s="108"/>
      <c r="C833" s="7"/>
      <c r="D833" s="7"/>
      <c r="E833" s="7"/>
      <c r="F833" s="8"/>
      <c r="G833" s="7"/>
      <c r="H833" s="209"/>
      <c r="I833" s="7"/>
      <c r="J833" s="7"/>
      <c r="K833" s="7"/>
    </row>
    <row r="834" spans="1:11" ht="24">
      <c r="A834" s="10"/>
      <c r="B834" s="108"/>
      <c r="C834" s="7"/>
      <c r="D834" s="7"/>
      <c r="E834" s="7"/>
      <c r="F834" s="8"/>
      <c r="G834" s="7"/>
      <c r="H834" s="209"/>
      <c r="I834" s="7"/>
      <c r="J834" s="7"/>
      <c r="K834" s="7"/>
    </row>
    <row r="835" spans="1:11" ht="24">
      <c r="A835" s="10"/>
      <c r="B835" s="108"/>
      <c r="C835" s="7"/>
      <c r="D835" s="7"/>
      <c r="E835" s="7"/>
      <c r="F835" s="8"/>
      <c r="G835" s="7"/>
      <c r="H835" s="209"/>
      <c r="I835" s="7"/>
      <c r="J835" s="7"/>
      <c r="K835" s="7"/>
    </row>
    <row r="836" spans="1:11" ht="24">
      <c r="A836" s="10"/>
      <c r="B836" s="108"/>
      <c r="C836" s="7"/>
      <c r="D836" s="7"/>
      <c r="E836" s="7"/>
      <c r="F836" s="8"/>
      <c r="G836" s="7"/>
      <c r="H836" s="209"/>
      <c r="I836" s="7"/>
      <c r="J836" s="7"/>
      <c r="K836" s="7"/>
    </row>
    <row r="837" spans="1:11" ht="24">
      <c r="A837" s="10"/>
      <c r="B837" s="108"/>
      <c r="C837" s="7"/>
      <c r="D837" s="7"/>
      <c r="E837" s="7"/>
      <c r="F837" s="8"/>
      <c r="G837" s="7"/>
      <c r="H837" s="209"/>
      <c r="I837" s="7"/>
      <c r="J837" s="7"/>
      <c r="K837" s="7"/>
    </row>
    <row r="838" spans="1:11" ht="24">
      <c r="A838" s="10"/>
      <c r="B838" s="108"/>
      <c r="C838" s="7"/>
      <c r="D838" s="7"/>
      <c r="E838" s="7"/>
      <c r="F838" s="8"/>
      <c r="G838" s="7"/>
      <c r="H838" s="209"/>
      <c r="I838" s="7"/>
      <c r="J838" s="7"/>
      <c r="K838" s="7"/>
    </row>
    <row r="839" spans="1:11" ht="24">
      <c r="A839" s="10"/>
      <c r="B839" s="108"/>
      <c r="C839" s="7"/>
      <c r="D839" s="7"/>
      <c r="E839" s="7"/>
      <c r="F839" s="8"/>
      <c r="G839" s="7"/>
      <c r="H839" s="209"/>
      <c r="I839" s="7"/>
      <c r="J839" s="7"/>
      <c r="K839" s="7"/>
    </row>
    <row r="840" spans="1:11" ht="24">
      <c r="A840" s="10"/>
      <c r="B840" s="108"/>
      <c r="C840" s="7"/>
      <c r="D840" s="7"/>
      <c r="E840" s="7"/>
      <c r="F840" s="8"/>
      <c r="G840" s="7"/>
      <c r="H840" s="209"/>
      <c r="I840" s="7"/>
      <c r="J840" s="7"/>
      <c r="K840" s="7"/>
    </row>
    <row r="841" spans="1:11" ht="24">
      <c r="A841" s="10"/>
      <c r="B841" s="108"/>
      <c r="C841" s="7"/>
      <c r="D841" s="7"/>
      <c r="E841" s="7"/>
      <c r="F841" s="8"/>
      <c r="G841" s="7"/>
      <c r="H841" s="209"/>
      <c r="I841" s="7"/>
      <c r="J841" s="7"/>
      <c r="K841" s="7"/>
    </row>
    <row r="842" spans="1:11" ht="24">
      <c r="A842" s="10"/>
      <c r="B842" s="108"/>
      <c r="C842" s="7"/>
      <c r="D842" s="7"/>
      <c r="E842" s="7"/>
      <c r="F842" s="8"/>
      <c r="G842" s="7"/>
      <c r="H842" s="209"/>
      <c r="I842" s="7"/>
      <c r="J842" s="7"/>
      <c r="K842" s="7"/>
    </row>
    <row r="843" spans="1:11" ht="24">
      <c r="A843" s="10"/>
      <c r="B843" s="108"/>
      <c r="C843" s="7"/>
      <c r="D843" s="7"/>
      <c r="E843" s="7"/>
      <c r="F843" s="8"/>
      <c r="G843" s="7"/>
      <c r="H843" s="209"/>
      <c r="I843" s="7"/>
      <c r="J843" s="7"/>
      <c r="K843" s="7"/>
    </row>
    <row r="844" spans="1:11" ht="24">
      <c r="A844" s="10"/>
      <c r="B844" s="108"/>
      <c r="C844" s="7"/>
      <c r="D844" s="7"/>
      <c r="E844" s="7"/>
      <c r="F844" s="8"/>
      <c r="G844" s="7"/>
      <c r="H844" s="209"/>
      <c r="I844" s="7"/>
      <c r="J844" s="7"/>
      <c r="K844" s="7"/>
    </row>
    <row r="845" spans="1:11" ht="24">
      <c r="A845" s="10"/>
      <c r="B845" s="108"/>
      <c r="C845" s="7"/>
      <c r="D845" s="7"/>
      <c r="E845" s="7"/>
      <c r="F845" s="8"/>
      <c r="G845" s="7"/>
      <c r="H845" s="209"/>
      <c r="I845" s="7"/>
      <c r="J845" s="7"/>
      <c r="K845" s="7"/>
    </row>
    <row r="846" spans="1:11" ht="24">
      <c r="A846" s="10"/>
      <c r="B846" s="108"/>
      <c r="C846" s="7"/>
      <c r="D846" s="7"/>
      <c r="E846" s="7"/>
      <c r="F846" s="8"/>
      <c r="G846" s="7"/>
      <c r="H846" s="209"/>
      <c r="I846" s="7"/>
      <c r="J846" s="7"/>
      <c r="K846" s="7"/>
    </row>
    <row r="847" spans="1:11" ht="24">
      <c r="A847" s="10"/>
      <c r="B847" s="108"/>
      <c r="C847" s="7"/>
      <c r="D847" s="7"/>
      <c r="E847" s="7"/>
      <c r="F847" s="8"/>
      <c r="G847" s="7"/>
      <c r="H847" s="209"/>
      <c r="I847" s="7"/>
      <c r="J847" s="7"/>
      <c r="K847" s="7"/>
    </row>
    <row r="848" spans="1:11" ht="24">
      <c r="A848" s="10"/>
      <c r="B848" s="108"/>
      <c r="C848" s="7"/>
      <c r="D848" s="7"/>
      <c r="E848" s="7"/>
      <c r="F848" s="8"/>
      <c r="G848" s="7"/>
      <c r="H848" s="209"/>
      <c r="I848" s="7"/>
      <c r="J848" s="7"/>
      <c r="K848" s="7"/>
    </row>
    <row r="849" spans="1:11" ht="24">
      <c r="A849" s="10"/>
      <c r="B849" s="108"/>
      <c r="C849" s="7"/>
      <c r="D849" s="7"/>
      <c r="E849" s="7"/>
      <c r="F849" s="8"/>
      <c r="G849" s="7"/>
      <c r="H849" s="209"/>
      <c r="I849" s="7"/>
      <c r="J849" s="7"/>
      <c r="K849" s="7"/>
    </row>
    <row r="850" spans="1:11" ht="24">
      <c r="A850" s="10"/>
      <c r="B850" s="108"/>
      <c r="C850" s="7"/>
      <c r="D850" s="7"/>
      <c r="E850" s="7"/>
      <c r="F850" s="8"/>
      <c r="G850" s="7"/>
      <c r="H850" s="209"/>
      <c r="I850" s="7"/>
      <c r="J850" s="7"/>
      <c r="K850" s="7"/>
    </row>
    <row r="851" spans="1:11" ht="24">
      <c r="A851" s="10"/>
      <c r="B851" s="108"/>
      <c r="C851" s="7"/>
      <c r="D851" s="7"/>
      <c r="E851" s="7"/>
      <c r="F851" s="8"/>
      <c r="G851" s="7"/>
      <c r="H851" s="209"/>
      <c r="I851" s="7"/>
      <c r="J851" s="7"/>
      <c r="K851" s="7"/>
    </row>
    <row r="852" spans="1:11" ht="24">
      <c r="A852" s="10"/>
      <c r="B852" s="108"/>
      <c r="C852" s="7"/>
      <c r="D852" s="7"/>
      <c r="E852" s="7"/>
      <c r="F852" s="8"/>
      <c r="G852" s="7"/>
      <c r="H852" s="209"/>
      <c r="I852" s="7"/>
      <c r="J852" s="7"/>
      <c r="K852" s="7"/>
    </row>
    <row r="853" spans="1:11" ht="24">
      <c r="A853" s="10"/>
      <c r="B853" s="108"/>
      <c r="C853" s="7"/>
      <c r="D853" s="7"/>
      <c r="E853" s="7"/>
      <c r="F853" s="8"/>
      <c r="G853" s="7"/>
      <c r="H853" s="209"/>
      <c r="I853" s="7"/>
      <c r="J853" s="7"/>
      <c r="K853" s="7"/>
    </row>
    <row r="854" spans="1:11" ht="24">
      <c r="A854" s="10"/>
      <c r="B854" s="108"/>
      <c r="C854" s="7"/>
      <c r="D854" s="7"/>
      <c r="E854" s="7"/>
      <c r="F854" s="8"/>
      <c r="G854" s="7"/>
      <c r="H854" s="209"/>
      <c r="I854" s="7"/>
      <c r="J854" s="7"/>
      <c r="K854" s="7"/>
    </row>
    <row r="855" spans="1:11" ht="24">
      <c r="A855" s="10"/>
      <c r="B855" s="108"/>
      <c r="C855" s="7"/>
      <c r="D855" s="7"/>
      <c r="E855" s="7"/>
      <c r="F855" s="8"/>
      <c r="G855" s="7"/>
      <c r="H855" s="209"/>
      <c r="I855" s="7"/>
      <c r="J855" s="7"/>
      <c r="K855" s="7"/>
    </row>
    <row r="856" spans="1:11" ht="24">
      <c r="A856" s="10"/>
      <c r="B856" s="108"/>
      <c r="C856" s="7"/>
      <c r="D856" s="7"/>
      <c r="E856" s="7"/>
      <c r="F856" s="8"/>
      <c r="G856" s="7"/>
      <c r="H856" s="209"/>
      <c r="I856" s="7"/>
      <c r="J856" s="7"/>
      <c r="K856" s="7"/>
    </row>
    <row r="857" spans="1:11" ht="24">
      <c r="A857" s="10"/>
      <c r="B857" s="108"/>
      <c r="C857" s="7"/>
      <c r="D857" s="7"/>
      <c r="E857" s="7"/>
      <c r="F857" s="8"/>
      <c r="G857" s="7"/>
      <c r="H857" s="209"/>
      <c r="I857" s="7"/>
      <c r="J857" s="7"/>
      <c r="K857" s="7"/>
    </row>
    <row r="858" spans="1:11" ht="24">
      <c r="A858" s="10"/>
      <c r="B858" s="108"/>
      <c r="C858" s="7"/>
      <c r="D858" s="7"/>
      <c r="E858" s="7"/>
      <c r="F858" s="8"/>
      <c r="G858" s="7"/>
      <c r="H858" s="209"/>
      <c r="I858" s="7"/>
      <c r="J858" s="7"/>
      <c r="K858" s="7"/>
    </row>
    <row r="859" spans="1:11" ht="24">
      <c r="A859" s="10"/>
      <c r="B859" s="108"/>
      <c r="C859" s="7"/>
      <c r="D859" s="7"/>
      <c r="E859" s="7"/>
      <c r="F859" s="8"/>
      <c r="G859" s="7"/>
      <c r="H859" s="209"/>
      <c r="I859" s="7"/>
      <c r="J859" s="7"/>
      <c r="K859" s="7"/>
    </row>
    <row r="860" spans="1:11" ht="24">
      <c r="A860" s="10"/>
      <c r="B860" s="108"/>
      <c r="C860" s="7"/>
      <c r="D860" s="7"/>
      <c r="E860" s="7"/>
      <c r="F860" s="8"/>
      <c r="G860" s="7"/>
      <c r="H860" s="209"/>
      <c r="I860" s="7"/>
      <c r="J860" s="7"/>
      <c r="K860" s="7"/>
    </row>
    <row r="861" spans="1:11" ht="24">
      <c r="A861" s="10"/>
      <c r="B861" s="108"/>
      <c r="C861" s="7"/>
      <c r="D861" s="7"/>
      <c r="E861" s="7"/>
      <c r="F861" s="8"/>
      <c r="G861" s="7"/>
      <c r="H861" s="209"/>
      <c r="I861" s="7"/>
      <c r="J861" s="7"/>
      <c r="K861" s="7"/>
    </row>
    <row r="862" spans="1:11" ht="24">
      <c r="A862" s="10"/>
      <c r="B862" s="108"/>
      <c r="C862" s="7"/>
      <c r="D862" s="7"/>
      <c r="E862" s="7"/>
      <c r="F862" s="8"/>
      <c r="G862" s="7"/>
      <c r="H862" s="209"/>
      <c r="I862" s="7"/>
      <c r="J862" s="7"/>
      <c r="K862" s="7"/>
    </row>
    <row r="863" spans="1:11" ht="24">
      <c r="A863" s="10"/>
      <c r="B863" s="108"/>
      <c r="C863" s="7"/>
      <c r="D863" s="7"/>
      <c r="E863" s="7"/>
      <c r="F863" s="8"/>
      <c r="G863" s="7"/>
      <c r="H863" s="209"/>
      <c r="I863" s="7"/>
      <c r="J863" s="7"/>
      <c r="K863" s="7"/>
    </row>
    <row r="864" spans="1:11" ht="24">
      <c r="A864" s="10"/>
      <c r="B864" s="108"/>
      <c r="C864" s="7"/>
      <c r="D864" s="7"/>
      <c r="E864" s="7"/>
      <c r="F864" s="8"/>
      <c r="G864" s="7"/>
      <c r="H864" s="209"/>
      <c r="I864" s="7"/>
      <c r="J864" s="7"/>
      <c r="K864" s="7"/>
    </row>
    <row r="865" spans="1:11" ht="24">
      <c r="A865" s="10"/>
      <c r="B865" s="108"/>
      <c r="C865" s="7"/>
      <c r="D865" s="7"/>
      <c r="E865" s="7"/>
      <c r="F865" s="8"/>
      <c r="G865" s="7"/>
      <c r="H865" s="209"/>
      <c r="I865" s="7"/>
      <c r="J865" s="7"/>
      <c r="K865" s="7"/>
    </row>
    <row r="866" spans="1:11" ht="24">
      <c r="A866" s="10"/>
      <c r="B866" s="108"/>
      <c r="C866" s="7"/>
      <c r="D866" s="7"/>
      <c r="E866" s="7"/>
      <c r="F866" s="8"/>
      <c r="G866" s="7"/>
      <c r="H866" s="209"/>
      <c r="I866" s="7"/>
      <c r="J866" s="7"/>
      <c r="K866" s="7"/>
    </row>
    <row r="867" spans="1:11" ht="24">
      <c r="A867" s="10"/>
      <c r="B867" s="108"/>
      <c r="C867" s="7"/>
      <c r="D867" s="7"/>
      <c r="E867" s="7"/>
      <c r="F867" s="8"/>
      <c r="G867" s="7"/>
      <c r="H867" s="209"/>
      <c r="I867" s="7"/>
      <c r="J867" s="7"/>
      <c r="K867" s="7"/>
    </row>
    <row r="868" spans="1:11" ht="24">
      <c r="A868" s="10"/>
      <c r="B868" s="108"/>
      <c r="C868" s="7"/>
      <c r="D868" s="7"/>
      <c r="E868" s="7"/>
      <c r="F868" s="8"/>
      <c r="G868" s="7"/>
      <c r="H868" s="209"/>
      <c r="I868" s="7"/>
      <c r="J868" s="7"/>
      <c r="K868" s="7"/>
    </row>
    <row r="869" spans="1:11" ht="24">
      <c r="A869" s="10"/>
      <c r="B869" s="108"/>
      <c r="C869" s="7"/>
      <c r="D869" s="7"/>
      <c r="E869" s="7"/>
      <c r="F869" s="8"/>
      <c r="G869" s="7"/>
      <c r="H869" s="209"/>
      <c r="I869" s="7"/>
      <c r="J869" s="7"/>
      <c r="K869" s="7"/>
    </row>
    <row r="870" spans="1:11" ht="24">
      <c r="A870" s="10"/>
      <c r="B870" s="108"/>
      <c r="C870" s="7"/>
      <c r="D870" s="7"/>
      <c r="E870" s="7"/>
      <c r="F870" s="8"/>
      <c r="G870" s="7"/>
      <c r="H870" s="209"/>
      <c r="I870" s="7"/>
      <c r="J870" s="7"/>
      <c r="K870" s="7"/>
    </row>
    <row r="871" spans="1:11" ht="24">
      <c r="A871" s="10"/>
      <c r="B871" s="108"/>
      <c r="C871" s="7"/>
      <c r="D871" s="7"/>
      <c r="E871" s="7"/>
      <c r="F871" s="8"/>
      <c r="G871" s="7"/>
      <c r="H871" s="209"/>
      <c r="I871" s="7"/>
      <c r="J871" s="7"/>
      <c r="K871" s="7"/>
    </row>
    <row r="872" spans="1:11" ht="24">
      <c r="A872" s="10"/>
      <c r="B872" s="108"/>
      <c r="C872" s="7"/>
      <c r="D872" s="7"/>
      <c r="E872" s="7"/>
      <c r="F872" s="8"/>
      <c r="G872" s="7"/>
      <c r="H872" s="209"/>
      <c r="I872" s="7"/>
      <c r="J872" s="7"/>
      <c r="K872" s="7"/>
    </row>
    <row r="873" spans="1:11" ht="24">
      <c r="A873" s="10"/>
      <c r="B873" s="108"/>
      <c r="C873" s="7"/>
      <c r="D873" s="7"/>
      <c r="E873" s="7"/>
      <c r="F873" s="8"/>
      <c r="G873" s="7"/>
      <c r="H873" s="209"/>
      <c r="I873" s="7"/>
      <c r="J873" s="7"/>
      <c r="K873" s="7"/>
    </row>
    <row r="874" spans="1:11" ht="24">
      <c r="A874" s="10"/>
      <c r="B874" s="108"/>
      <c r="C874" s="7"/>
      <c r="D874" s="7"/>
      <c r="E874" s="7"/>
      <c r="F874" s="8"/>
      <c r="G874" s="7"/>
      <c r="H874" s="209"/>
      <c r="I874" s="7"/>
      <c r="J874" s="7"/>
      <c r="K874" s="7"/>
    </row>
    <row r="875" spans="1:11" ht="24">
      <c r="A875" s="10"/>
      <c r="B875" s="108"/>
      <c r="C875" s="7"/>
      <c r="D875" s="7"/>
      <c r="E875" s="7"/>
      <c r="F875" s="8"/>
      <c r="G875" s="7"/>
      <c r="H875" s="209"/>
      <c r="I875" s="7"/>
      <c r="J875" s="7"/>
      <c r="K875" s="7"/>
    </row>
    <row r="876" spans="1:11" ht="24">
      <c r="A876" s="10"/>
      <c r="B876" s="108"/>
      <c r="C876" s="7"/>
      <c r="D876" s="7"/>
      <c r="E876" s="7"/>
      <c r="F876" s="8"/>
      <c r="G876" s="7"/>
      <c r="H876" s="209"/>
      <c r="I876" s="7"/>
      <c r="J876" s="7"/>
      <c r="K876" s="7"/>
    </row>
    <row r="877" spans="1:11" ht="24">
      <c r="A877" s="10"/>
      <c r="B877" s="108"/>
      <c r="C877" s="7"/>
      <c r="D877" s="7"/>
      <c r="E877" s="7"/>
      <c r="F877" s="8"/>
      <c r="G877" s="7"/>
      <c r="H877" s="209"/>
      <c r="I877" s="7"/>
      <c r="J877" s="7"/>
      <c r="K877" s="7"/>
    </row>
    <row r="878" spans="1:11" ht="24">
      <c r="A878" s="10"/>
      <c r="B878" s="108"/>
      <c r="C878" s="7"/>
      <c r="D878" s="7"/>
      <c r="E878" s="7"/>
      <c r="F878" s="8"/>
      <c r="G878" s="7"/>
      <c r="H878" s="209"/>
      <c r="I878" s="7"/>
      <c r="J878" s="7"/>
      <c r="K878" s="7"/>
    </row>
    <row r="879" spans="1:11" ht="24">
      <c r="A879" s="10"/>
      <c r="B879" s="108"/>
      <c r="C879" s="7"/>
      <c r="D879" s="7"/>
      <c r="E879" s="7"/>
      <c r="F879" s="8"/>
      <c r="G879" s="7"/>
      <c r="H879" s="209"/>
      <c r="I879" s="7"/>
      <c r="J879" s="7"/>
      <c r="K879" s="7"/>
    </row>
    <row r="880" spans="1:11" ht="24">
      <c r="A880" s="10"/>
      <c r="B880" s="108"/>
      <c r="C880" s="7"/>
      <c r="D880" s="7"/>
      <c r="E880" s="7"/>
      <c r="F880" s="8"/>
      <c r="G880" s="7"/>
      <c r="H880" s="209"/>
      <c r="I880" s="7"/>
      <c r="J880" s="7"/>
      <c r="K880" s="7"/>
    </row>
    <row r="881" spans="1:11" ht="24">
      <c r="A881" s="10"/>
      <c r="B881" s="108"/>
      <c r="C881" s="7"/>
      <c r="D881" s="7"/>
      <c r="E881" s="7"/>
      <c r="F881" s="8"/>
      <c r="G881" s="7"/>
      <c r="H881" s="209"/>
      <c r="I881" s="7"/>
      <c r="J881" s="7"/>
      <c r="K881" s="7"/>
    </row>
    <row r="882" spans="1:11" ht="24">
      <c r="A882" s="10"/>
      <c r="B882" s="108"/>
      <c r="C882" s="7"/>
      <c r="D882" s="7"/>
      <c r="E882" s="7"/>
      <c r="F882" s="8"/>
      <c r="G882" s="7"/>
      <c r="H882" s="209"/>
      <c r="I882" s="7"/>
      <c r="J882" s="7"/>
      <c r="K882" s="7"/>
    </row>
    <row r="883" spans="1:11" ht="24">
      <c r="A883" s="10"/>
      <c r="B883" s="108"/>
      <c r="C883" s="7"/>
      <c r="D883" s="7"/>
      <c r="E883" s="7"/>
      <c r="F883" s="8"/>
      <c r="G883" s="7"/>
      <c r="H883" s="209"/>
      <c r="I883" s="7"/>
      <c r="J883" s="7"/>
      <c r="K883" s="7"/>
    </row>
    <row r="884" spans="1:11" ht="24">
      <c r="A884" s="10"/>
      <c r="B884" s="108"/>
      <c r="C884" s="7"/>
      <c r="D884" s="7"/>
      <c r="E884" s="7"/>
      <c r="F884" s="8"/>
      <c r="G884" s="7"/>
      <c r="H884" s="209"/>
      <c r="I884" s="7"/>
      <c r="J884" s="7"/>
      <c r="K884" s="7"/>
    </row>
    <row r="885" spans="1:11" ht="24">
      <c r="A885" s="10"/>
      <c r="B885" s="108"/>
      <c r="C885" s="7"/>
      <c r="D885" s="7"/>
      <c r="E885" s="7"/>
      <c r="F885" s="8"/>
      <c r="G885" s="7"/>
      <c r="H885" s="209"/>
      <c r="I885" s="7"/>
      <c r="J885" s="7"/>
      <c r="K885" s="7"/>
    </row>
    <row r="886" spans="1:11" ht="24">
      <c r="A886" s="10"/>
      <c r="B886" s="108"/>
      <c r="C886" s="7"/>
      <c r="D886" s="7"/>
      <c r="E886" s="7"/>
      <c r="F886" s="8"/>
      <c r="G886" s="7"/>
      <c r="H886" s="209"/>
      <c r="I886" s="7"/>
      <c r="J886" s="7"/>
      <c r="K886" s="7"/>
    </row>
    <row r="887" spans="1:11" ht="24">
      <c r="A887" s="10"/>
      <c r="B887" s="108"/>
      <c r="C887" s="7"/>
      <c r="D887" s="7"/>
      <c r="E887" s="7"/>
      <c r="F887" s="8"/>
      <c r="G887" s="7"/>
      <c r="H887" s="209"/>
      <c r="I887" s="7"/>
      <c r="J887" s="7"/>
      <c r="K887" s="7"/>
    </row>
    <row r="888" spans="1:11" ht="24">
      <c r="A888" s="10"/>
      <c r="B888" s="108"/>
      <c r="C888" s="7"/>
      <c r="D888" s="7"/>
      <c r="E888" s="7"/>
      <c r="F888" s="8"/>
      <c r="G888" s="7"/>
      <c r="H888" s="209"/>
      <c r="I888" s="7"/>
      <c r="J888" s="7"/>
      <c r="K888" s="7"/>
    </row>
    <row r="889" spans="1:11" ht="24">
      <c r="A889" s="10"/>
      <c r="B889" s="108"/>
      <c r="C889" s="7"/>
      <c r="D889" s="7"/>
      <c r="E889" s="7"/>
      <c r="F889" s="8"/>
      <c r="G889" s="7"/>
      <c r="H889" s="209"/>
      <c r="I889" s="7"/>
      <c r="J889" s="7"/>
      <c r="K889" s="7"/>
    </row>
    <row r="890" spans="1:11" ht="24">
      <c r="A890" s="10"/>
      <c r="B890" s="108"/>
      <c r="C890" s="7"/>
      <c r="D890" s="7"/>
      <c r="E890" s="7"/>
      <c r="F890" s="8"/>
      <c r="G890" s="7"/>
      <c r="H890" s="209"/>
      <c r="I890" s="7"/>
      <c r="J890" s="7"/>
      <c r="K890" s="7"/>
    </row>
    <row r="891" spans="1:11" ht="24">
      <c r="A891" s="10"/>
      <c r="B891" s="108"/>
      <c r="C891" s="7"/>
      <c r="D891" s="7"/>
      <c r="E891" s="7"/>
      <c r="F891" s="8"/>
      <c r="G891" s="7"/>
      <c r="H891" s="209"/>
      <c r="I891" s="7"/>
      <c r="J891" s="7"/>
      <c r="K891" s="7"/>
    </row>
    <row r="892" spans="1:11" ht="24">
      <c r="A892" s="10"/>
      <c r="B892" s="108"/>
      <c r="C892" s="7"/>
      <c r="D892" s="7"/>
      <c r="E892" s="7"/>
      <c r="F892" s="8"/>
      <c r="G892" s="7"/>
      <c r="H892" s="209"/>
      <c r="I892" s="7"/>
      <c r="J892" s="7"/>
      <c r="K892" s="7"/>
    </row>
    <row r="893" spans="1:11" ht="24">
      <c r="A893" s="10"/>
      <c r="B893" s="108"/>
      <c r="C893" s="7"/>
      <c r="D893" s="7"/>
      <c r="E893" s="7"/>
      <c r="F893" s="8"/>
      <c r="G893" s="7"/>
      <c r="H893" s="209"/>
      <c r="I893" s="7"/>
      <c r="J893" s="7"/>
      <c r="K893" s="7"/>
    </row>
    <row r="894" spans="1:11" ht="24">
      <c r="A894" s="10"/>
      <c r="B894" s="108"/>
      <c r="C894" s="7"/>
      <c r="D894" s="7"/>
      <c r="E894" s="7"/>
      <c r="F894" s="8"/>
      <c r="G894" s="7"/>
      <c r="H894" s="209"/>
      <c r="I894" s="7"/>
      <c r="J894" s="7"/>
      <c r="K894" s="7"/>
    </row>
    <row r="895" spans="1:11" ht="24">
      <c r="A895" s="10"/>
      <c r="B895" s="108"/>
      <c r="C895" s="7"/>
      <c r="D895" s="7"/>
      <c r="E895" s="7"/>
      <c r="F895" s="8"/>
      <c r="G895" s="7"/>
      <c r="H895" s="209"/>
      <c r="I895" s="7"/>
      <c r="J895" s="7"/>
      <c r="K895" s="7"/>
    </row>
    <row r="896" spans="1:11" ht="24">
      <c r="A896" s="10"/>
      <c r="B896" s="108"/>
      <c r="C896" s="7"/>
      <c r="D896" s="7"/>
      <c r="E896" s="7"/>
      <c r="F896" s="8"/>
      <c r="G896" s="7"/>
      <c r="H896" s="209"/>
      <c r="I896" s="7"/>
      <c r="J896" s="7"/>
      <c r="K896" s="7"/>
    </row>
    <row r="897" spans="1:11" ht="24">
      <c r="A897" s="10"/>
      <c r="B897" s="108"/>
      <c r="C897" s="7"/>
      <c r="D897" s="7"/>
      <c r="E897" s="7"/>
      <c r="F897" s="8"/>
      <c r="G897" s="7"/>
      <c r="H897" s="209"/>
      <c r="I897" s="7"/>
      <c r="J897" s="7"/>
      <c r="K897" s="7"/>
    </row>
    <row r="898" spans="1:11" ht="24">
      <c r="A898" s="10"/>
      <c r="B898" s="108"/>
      <c r="C898" s="7"/>
      <c r="D898" s="7"/>
      <c r="E898" s="7"/>
      <c r="F898" s="8"/>
      <c r="G898" s="7"/>
      <c r="H898" s="209"/>
      <c r="I898" s="7"/>
      <c r="J898" s="7"/>
      <c r="K898" s="7"/>
    </row>
    <row r="899" spans="1:11" ht="24">
      <c r="A899" s="10"/>
      <c r="B899" s="108"/>
      <c r="C899" s="7"/>
      <c r="D899" s="7"/>
      <c r="E899" s="7"/>
      <c r="F899" s="8"/>
      <c r="G899" s="7"/>
      <c r="H899" s="209"/>
      <c r="I899" s="7"/>
      <c r="J899" s="7"/>
      <c r="K899" s="7"/>
    </row>
    <row r="900" spans="1:11" ht="24">
      <c r="A900" s="10"/>
      <c r="B900" s="108"/>
      <c r="C900" s="7"/>
      <c r="D900" s="7"/>
      <c r="E900" s="7"/>
      <c r="F900" s="8"/>
      <c r="G900" s="7"/>
      <c r="H900" s="209"/>
      <c r="I900" s="7"/>
      <c r="J900" s="7"/>
      <c r="K900" s="7"/>
    </row>
    <row r="901" spans="1:11" ht="24">
      <c r="A901" s="10"/>
      <c r="B901" s="108"/>
      <c r="C901" s="7"/>
      <c r="D901" s="7"/>
      <c r="E901" s="7"/>
      <c r="F901" s="8"/>
      <c r="G901" s="7"/>
      <c r="H901" s="209"/>
      <c r="I901" s="7"/>
      <c r="J901" s="7"/>
      <c r="K901" s="7"/>
    </row>
    <row r="902" spans="1:11" ht="24">
      <c r="A902" s="10"/>
      <c r="B902" s="108"/>
      <c r="C902" s="7"/>
      <c r="D902" s="7"/>
      <c r="E902" s="7"/>
      <c r="F902" s="8"/>
      <c r="G902" s="7"/>
      <c r="H902" s="209"/>
      <c r="I902" s="7"/>
      <c r="J902" s="7"/>
      <c r="K902" s="7"/>
    </row>
    <row r="903" spans="1:11" ht="24">
      <c r="A903" s="10"/>
      <c r="B903" s="108"/>
      <c r="C903" s="7"/>
      <c r="D903" s="7"/>
      <c r="E903" s="7"/>
      <c r="F903" s="8"/>
      <c r="G903" s="7"/>
      <c r="H903" s="209"/>
      <c r="I903" s="7"/>
      <c r="J903" s="7"/>
      <c r="K903" s="7"/>
    </row>
    <row r="904" spans="1:11" ht="24">
      <c r="A904" s="10"/>
      <c r="B904" s="108"/>
      <c r="C904" s="7"/>
      <c r="D904" s="7"/>
      <c r="E904" s="7"/>
      <c r="F904" s="8"/>
      <c r="G904" s="7"/>
      <c r="H904" s="209"/>
      <c r="I904" s="7"/>
      <c r="J904" s="7"/>
      <c r="K904" s="7"/>
    </row>
    <row r="905" spans="1:11" ht="24">
      <c r="A905" s="10"/>
      <c r="B905" s="108"/>
      <c r="C905" s="7"/>
      <c r="D905" s="7"/>
      <c r="E905" s="7"/>
      <c r="F905" s="8"/>
      <c r="G905" s="7"/>
      <c r="H905" s="209"/>
      <c r="I905" s="7"/>
      <c r="J905" s="7"/>
      <c r="K905" s="7"/>
    </row>
    <row r="906" spans="1:11" ht="24">
      <c r="A906" s="10"/>
      <c r="B906" s="108"/>
      <c r="C906" s="7"/>
      <c r="D906" s="7"/>
      <c r="E906" s="7"/>
      <c r="F906" s="8"/>
      <c r="G906" s="7"/>
      <c r="H906" s="209"/>
      <c r="I906" s="7"/>
      <c r="J906" s="7"/>
      <c r="K906" s="7"/>
    </row>
    <row r="907" spans="1:11" ht="24">
      <c r="A907" s="10"/>
      <c r="B907" s="108"/>
      <c r="C907" s="7"/>
      <c r="D907" s="7"/>
      <c r="E907" s="7"/>
      <c r="F907" s="8"/>
      <c r="G907" s="7"/>
      <c r="H907" s="209"/>
      <c r="I907" s="7"/>
      <c r="J907" s="7"/>
      <c r="K907" s="7"/>
    </row>
    <row r="908" spans="1:11" ht="24">
      <c r="A908" s="10"/>
      <c r="B908" s="108"/>
      <c r="C908" s="7"/>
      <c r="D908" s="7"/>
      <c r="E908" s="7"/>
      <c r="F908" s="8"/>
      <c r="G908" s="7"/>
      <c r="H908" s="209"/>
      <c r="I908" s="7"/>
      <c r="J908" s="7"/>
      <c r="K908" s="7"/>
    </row>
    <row r="909" spans="1:11" ht="24">
      <c r="A909" s="10"/>
      <c r="B909" s="108"/>
      <c r="C909" s="7"/>
      <c r="D909" s="7"/>
      <c r="E909" s="7"/>
      <c r="F909" s="8"/>
      <c r="G909" s="7"/>
      <c r="H909" s="209"/>
      <c r="I909" s="7"/>
      <c r="J909" s="7"/>
      <c r="K909" s="7"/>
    </row>
    <row r="910" spans="1:11" ht="24">
      <c r="A910" s="10"/>
      <c r="B910" s="108"/>
      <c r="C910" s="7"/>
      <c r="D910" s="7"/>
      <c r="E910" s="7"/>
      <c r="F910" s="8"/>
      <c r="G910" s="7"/>
      <c r="H910" s="209"/>
      <c r="I910" s="7"/>
      <c r="J910" s="7"/>
      <c r="K910" s="7"/>
    </row>
    <row r="911" spans="1:11" ht="24">
      <c r="A911" s="10"/>
      <c r="B911" s="108"/>
      <c r="C911" s="7"/>
      <c r="D911" s="7"/>
      <c r="E911" s="7"/>
      <c r="F911" s="8"/>
      <c r="G911" s="7"/>
      <c r="H911" s="209"/>
      <c r="I911" s="7"/>
      <c r="J911" s="7"/>
      <c r="K911" s="7"/>
    </row>
    <row r="912" spans="1:11" ht="24">
      <c r="A912" s="10"/>
      <c r="B912" s="108"/>
      <c r="C912" s="7"/>
      <c r="D912" s="7"/>
      <c r="E912" s="7"/>
      <c r="F912" s="8"/>
      <c r="G912" s="7"/>
      <c r="H912" s="209"/>
      <c r="I912" s="7"/>
      <c r="J912" s="7"/>
      <c r="K912" s="7"/>
    </row>
    <row r="913" spans="1:11" ht="24">
      <c r="A913" s="10"/>
      <c r="B913" s="108"/>
      <c r="C913" s="7"/>
      <c r="D913" s="7"/>
      <c r="E913" s="7"/>
      <c r="F913" s="8"/>
      <c r="G913" s="7"/>
      <c r="H913" s="209"/>
      <c r="I913" s="7"/>
      <c r="J913" s="7"/>
      <c r="K913" s="7"/>
    </row>
    <row r="914" spans="1:11" ht="24">
      <c r="A914" s="10"/>
      <c r="B914" s="108"/>
      <c r="C914" s="7"/>
      <c r="D914" s="7"/>
      <c r="E914" s="7"/>
      <c r="F914" s="8"/>
      <c r="G914" s="7"/>
      <c r="H914" s="209"/>
      <c r="I914" s="7"/>
      <c r="J914" s="7"/>
      <c r="K914" s="7"/>
    </row>
    <row r="915" spans="1:11" ht="24">
      <c r="A915" s="10"/>
      <c r="B915" s="108"/>
      <c r="C915" s="7"/>
      <c r="D915" s="7"/>
      <c r="E915" s="7"/>
      <c r="F915" s="8"/>
      <c r="G915" s="7"/>
      <c r="H915" s="209"/>
      <c r="I915" s="7"/>
      <c r="J915" s="7"/>
      <c r="K915" s="7"/>
    </row>
    <row r="916" spans="1:11" ht="24">
      <c r="A916" s="10"/>
      <c r="B916" s="108"/>
      <c r="C916" s="7"/>
      <c r="D916" s="7"/>
      <c r="E916" s="7"/>
      <c r="F916" s="8"/>
      <c r="G916" s="7"/>
      <c r="H916" s="209"/>
      <c r="I916" s="7"/>
      <c r="J916" s="7"/>
      <c r="K916" s="7"/>
    </row>
    <row r="917" spans="1:11" ht="24">
      <c r="A917" s="10"/>
      <c r="B917" s="108"/>
      <c r="C917" s="7"/>
      <c r="D917" s="7"/>
      <c r="E917" s="7"/>
      <c r="F917" s="8"/>
      <c r="G917" s="7"/>
      <c r="H917" s="209"/>
      <c r="I917" s="7"/>
      <c r="J917" s="7"/>
      <c r="K917" s="7"/>
    </row>
    <row r="918" spans="1:11" ht="24">
      <c r="A918" s="10"/>
      <c r="B918" s="108"/>
      <c r="C918" s="7"/>
      <c r="D918" s="7"/>
      <c r="E918" s="7"/>
      <c r="F918" s="8"/>
      <c r="G918" s="7"/>
      <c r="H918" s="209"/>
      <c r="I918" s="7"/>
      <c r="J918" s="7"/>
      <c r="K918" s="7"/>
    </row>
    <row r="919" spans="1:11" ht="24">
      <c r="A919" s="10"/>
      <c r="B919" s="108"/>
      <c r="C919" s="7"/>
      <c r="D919" s="7"/>
      <c r="E919" s="7"/>
      <c r="F919" s="8"/>
      <c r="G919" s="7"/>
      <c r="H919" s="209"/>
      <c r="I919" s="7"/>
      <c r="J919" s="7"/>
      <c r="K919" s="7"/>
    </row>
    <row r="920" spans="1:11" ht="24">
      <c r="A920" s="10"/>
      <c r="B920" s="108"/>
      <c r="C920" s="7"/>
      <c r="D920" s="7"/>
      <c r="E920" s="7"/>
      <c r="F920" s="8"/>
      <c r="G920" s="7"/>
      <c r="H920" s="209"/>
      <c r="I920" s="7"/>
      <c r="J920" s="7"/>
      <c r="K920" s="7"/>
    </row>
    <row r="921" spans="1:11" ht="24">
      <c r="A921" s="10"/>
      <c r="B921" s="108"/>
      <c r="C921" s="7"/>
      <c r="D921" s="7"/>
      <c r="E921" s="7"/>
      <c r="F921" s="8"/>
      <c r="G921" s="7"/>
      <c r="H921" s="209"/>
      <c r="I921" s="7"/>
      <c r="J921" s="7"/>
      <c r="K921" s="7"/>
    </row>
    <row r="922" spans="1:11" ht="24">
      <c r="A922" s="10"/>
      <c r="B922" s="108"/>
      <c r="C922" s="7"/>
      <c r="D922" s="7"/>
      <c r="E922" s="7"/>
      <c r="F922" s="8"/>
      <c r="G922" s="7"/>
      <c r="H922" s="209"/>
      <c r="I922" s="7"/>
      <c r="J922" s="7"/>
      <c r="K922" s="7"/>
    </row>
    <row r="923" spans="1:11" ht="24">
      <c r="A923" s="10"/>
      <c r="B923" s="108"/>
      <c r="C923" s="7"/>
      <c r="D923" s="7"/>
      <c r="E923" s="7"/>
      <c r="F923" s="8"/>
      <c r="G923" s="7"/>
      <c r="H923" s="209"/>
      <c r="I923" s="7"/>
      <c r="J923" s="7"/>
      <c r="K923" s="7"/>
    </row>
    <row r="924" spans="1:11" ht="24">
      <c r="A924" s="10"/>
      <c r="B924" s="108"/>
      <c r="C924" s="7"/>
      <c r="D924" s="7"/>
      <c r="E924" s="7"/>
      <c r="F924" s="8"/>
      <c r="G924" s="7"/>
      <c r="H924" s="209"/>
      <c r="I924" s="7"/>
      <c r="J924" s="7"/>
      <c r="K924" s="7"/>
    </row>
    <row r="925" spans="1:11" ht="24">
      <c r="A925" s="10"/>
      <c r="B925" s="108"/>
      <c r="C925" s="7"/>
      <c r="D925" s="7"/>
      <c r="E925" s="7"/>
      <c r="F925" s="8"/>
      <c r="G925" s="7"/>
      <c r="H925" s="209"/>
      <c r="I925" s="7"/>
      <c r="J925" s="7"/>
      <c r="K925" s="7"/>
    </row>
    <row r="926" spans="1:11" ht="24">
      <c r="A926" s="10"/>
      <c r="B926" s="108"/>
      <c r="C926" s="7"/>
      <c r="D926" s="7"/>
      <c r="E926" s="7"/>
      <c r="F926" s="8"/>
      <c r="G926" s="7"/>
      <c r="H926" s="209"/>
      <c r="I926" s="7"/>
      <c r="J926" s="7"/>
      <c r="K926" s="7"/>
    </row>
    <row r="927" spans="1:11" ht="24">
      <c r="A927" s="10"/>
      <c r="B927" s="108"/>
      <c r="C927" s="7"/>
      <c r="D927" s="7"/>
      <c r="E927" s="7"/>
      <c r="F927" s="8"/>
      <c r="G927" s="7"/>
      <c r="H927" s="209"/>
      <c r="I927" s="7"/>
      <c r="J927" s="7"/>
      <c r="K927" s="7"/>
    </row>
    <row r="928" spans="1:11" ht="24">
      <c r="A928" s="10"/>
      <c r="B928" s="108"/>
      <c r="C928" s="7"/>
      <c r="D928" s="7"/>
      <c r="E928" s="7"/>
      <c r="F928" s="8"/>
      <c r="G928" s="7"/>
      <c r="H928" s="107"/>
      <c r="I928" s="7"/>
      <c r="J928" s="7"/>
      <c r="K928" s="7"/>
    </row>
    <row r="929" spans="1:11" ht="24">
      <c r="A929" s="10"/>
      <c r="B929" s="108"/>
      <c r="C929" s="7"/>
      <c r="D929" s="7"/>
      <c r="E929" s="7"/>
      <c r="F929" s="8"/>
      <c r="G929" s="7"/>
      <c r="H929" s="107"/>
      <c r="I929" s="7"/>
      <c r="J929" s="7"/>
      <c r="K929" s="7"/>
    </row>
    <row r="930" spans="1:11" ht="24">
      <c r="A930" s="10"/>
      <c r="B930" s="108"/>
      <c r="C930" s="7"/>
      <c r="D930" s="7"/>
      <c r="E930" s="7"/>
      <c r="F930" s="8"/>
      <c r="G930" s="7"/>
      <c r="H930" s="107"/>
      <c r="I930" s="7"/>
      <c r="J930" s="7"/>
      <c r="K930" s="7"/>
    </row>
    <row r="931" spans="1:11" ht="24">
      <c r="A931" s="10"/>
      <c r="B931" s="108"/>
      <c r="C931" s="7"/>
      <c r="D931" s="7"/>
      <c r="E931" s="7"/>
      <c r="F931" s="8"/>
      <c r="G931" s="7"/>
      <c r="H931" s="107"/>
      <c r="I931" s="7"/>
      <c r="J931" s="7"/>
      <c r="K931" s="7"/>
    </row>
    <row r="932" spans="1:11" ht="24">
      <c r="A932" s="10"/>
      <c r="B932" s="108"/>
      <c r="C932" s="7"/>
      <c r="D932" s="7"/>
      <c r="E932" s="7"/>
      <c r="F932" s="8"/>
      <c r="G932" s="7"/>
      <c r="H932" s="107"/>
      <c r="I932" s="7"/>
      <c r="J932" s="7"/>
      <c r="K932" s="7"/>
    </row>
    <row r="933" spans="1:11" ht="24">
      <c r="A933" s="10"/>
      <c r="B933" s="108"/>
      <c r="C933" s="7"/>
      <c r="D933" s="7"/>
      <c r="E933" s="7"/>
      <c r="F933" s="8"/>
      <c r="G933" s="7"/>
      <c r="H933" s="107"/>
      <c r="I933" s="7"/>
      <c r="J933" s="7"/>
      <c r="K933" s="7"/>
    </row>
    <row r="934" spans="1:11" ht="24">
      <c r="A934" s="10"/>
      <c r="B934" s="108"/>
      <c r="C934" s="7"/>
      <c r="D934" s="7"/>
      <c r="E934" s="7"/>
      <c r="F934" s="8"/>
      <c r="G934" s="7"/>
      <c r="H934" s="107"/>
      <c r="I934" s="7"/>
      <c r="J934" s="7"/>
      <c r="K934" s="7"/>
    </row>
    <row r="935" spans="1:11" ht="24">
      <c r="A935" s="10"/>
      <c r="B935" s="108"/>
      <c r="C935" s="7"/>
      <c r="D935" s="7"/>
      <c r="E935" s="7"/>
      <c r="F935" s="8"/>
      <c r="G935" s="7"/>
      <c r="I935" s="7"/>
      <c r="J935" s="7"/>
      <c r="K935" s="7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Q8" sqref="Q8"/>
    </sheetView>
  </sheetViews>
  <sheetFormatPr defaultColWidth="9.140625" defaultRowHeight="23.25"/>
  <cols>
    <col min="1" max="1" width="9.8515625" style="43" bestFit="1" customWidth="1"/>
    <col min="2" max="2" width="10.710937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2" width="8.421875" style="43" bestFit="1" customWidth="1"/>
    <col min="13" max="16384" width="9.140625" style="43" customWidth="1"/>
  </cols>
  <sheetData>
    <row r="1" spans="1:12" s="20" customFormat="1" ht="21" customHeight="1">
      <c r="A1" s="303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5"/>
    </row>
    <row r="2" spans="1:12" s="20" customFormat="1" ht="21" customHeight="1">
      <c r="A2" s="303" t="s">
        <v>220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5"/>
    </row>
    <row r="3" spans="1:12" s="20" customFormat="1" ht="21" customHeight="1">
      <c r="A3" s="306" t="s">
        <v>114</v>
      </c>
      <c r="B3" s="306"/>
      <c r="C3" s="306"/>
      <c r="D3" s="307" t="s">
        <v>115</v>
      </c>
      <c r="E3" s="307"/>
      <c r="F3" s="307"/>
      <c r="G3" s="293" t="s">
        <v>95</v>
      </c>
      <c r="H3" s="293"/>
      <c r="I3" s="293"/>
      <c r="J3" s="294" t="s">
        <v>217</v>
      </c>
      <c r="K3" s="294"/>
      <c r="L3" s="294"/>
    </row>
    <row r="4" spans="1:12" s="20" customFormat="1" ht="21" customHeight="1">
      <c r="A4" s="300" t="s">
        <v>118</v>
      </c>
      <c r="B4" s="300"/>
      <c r="C4" s="300"/>
      <c r="D4" s="301" t="s">
        <v>119</v>
      </c>
      <c r="E4" s="302"/>
      <c r="F4" s="302"/>
      <c r="G4" s="293" t="s">
        <v>116</v>
      </c>
      <c r="H4" s="293"/>
      <c r="I4" s="293"/>
      <c r="J4" s="294" t="s">
        <v>96</v>
      </c>
      <c r="K4" s="294"/>
      <c r="L4" s="294"/>
    </row>
    <row r="5" spans="1:12" s="20" customFormat="1" ht="45" customHeight="1">
      <c r="A5" s="297" t="s">
        <v>5</v>
      </c>
      <c r="B5" s="21" t="s">
        <v>6</v>
      </c>
      <c r="C5" s="298" t="s">
        <v>7</v>
      </c>
      <c r="D5" s="298"/>
      <c r="E5" s="22" t="s">
        <v>8</v>
      </c>
      <c r="F5" s="23" t="s">
        <v>9</v>
      </c>
      <c r="G5" s="295" t="s">
        <v>97</v>
      </c>
      <c r="H5" s="299" t="s">
        <v>98</v>
      </c>
      <c r="I5" s="290" t="s">
        <v>99</v>
      </c>
      <c r="J5" s="292" t="s">
        <v>100</v>
      </c>
      <c r="K5" s="292"/>
      <c r="L5" s="292"/>
    </row>
    <row r="6" spans="1:12" s="20" customFormat="1" ht="42" customHeight="1">
      <c r="A6" s="297"/>
      <c r="B6" s="24" t="s">
        <v>101</v>
      </c>
      <c r="C6" s="25" t="s">
        <v>12</v>
      </c>
      <c r="D6" s="26" t="s">
        <v>13</v>
      </c>
      <c r="E6" s="27" t="s">
        <v>14</v>
      </c>
      <c r="F6" s="28" t="s">
        <v>15</v>
      </c>
      <c r="G6" s="296"/>
      <c r="H6" s="299"/>
      <c r="I6" s="291"/>
      <c r="J6" s="29" t="s">
        <v>102</v>
      </c>
      <c r="K6" s="30" t="s">
        <v>103</v>
      </c>
      <c r="L6" s="31" t="s">
        <v>104</v>
      </c>
    </row>
    <row r="7" spans="1:12" s="20" customFormat="1" ht="19.5" customHeight="1">
      <c r="A7" s="32" t="s">
        <v>16</v>
      </c>
      <c r="B7" s="33" t="s">
        <v>17</v>
      </c>
      <c r="C7" s="34" t="s">
        <v>18</v>
      </c>
      <c r="D7" s="35" t="s">
        <v>19</v>
      </c>
      <c r="E7" s="36" t="s">
        <v>105</v>
      </c>
      <c r="F7" s="37" t="s">
        <v>106</v>
      </c>
      <c r="G7" s="32" t="s">
        <v>22</v>
      </c>
      <c r="H7" s="32" t="s">
        <v>107</v>
      </c>
      <c r="I7" s="38" t="s">
        <v>16</v>
      </c>
      <c r="J7" s="39" t="s">
        <v>108</v>
      </c>
      <c r="K7" s="40" t="s">
        <v>109</v>
      </c>
      <c r="L7" s="41" t="s">
        <v>110</v>
      </c>
    </row>
    <row r="8" spans="1:14" s="42" customFormat="1" ht="16.5" customHeight="1">
      <c r="A8" s="257">
        <v>22375</v>
      </c>
      <c r="B8" s="258">
        <v>291.53</v>
      </c>
      <c r="C8" s="259">
        <v>3.642</v>
      </c>
      <c r="D8" s="202">
        <f aca="true" t="shared" si="0" ref="D8:D33">C8*0.0864</f>
        <v>0.3146688</v>
      </c>
      <c r="E8" s="202">
        <f aca="true" t="shared" si="1" ref="E8:E15">SUM(J8:L8)/3</f>
        <v>87.86435</v>
      </c>
      <c r="F8" s="202">
        <f aca="true" t="shared" si="2" ref="F8:F15">E8*D8</f>
        <v>27.648169577280004</v>
      </c>
      <c r="G8" s="274" t="s">
        <v>140</v>
      </c>
      <c r="H8" s="203">
        <v>1</v>
      </c>
      <c r="I8" s="204">
        <v>22375</v>
      </c>
      <c r="J8" s="258">
        <v>98.37369</v>
      </c>
      <c r="K8" s="258">
        <v>79.52094</v>
      </c>
      <c r="L8" s="258">
        <v>85.69842</v>
      </c>
      <c r="M8" s="256"/>
      <c r="N8" s="256"/>
    </row>
    <row r="9" spans="1:14" s="42" customFormat="1" ht="16.5" customHeight="1">
      <c r="A9" s="260">
        <v>22390</v>
      </c>
      <c r="B9" s="261">
        <v>291.47</v>
      </c>
      <c r="C9" s="262">
        <v>2.575</v>
      </c>
      <c r="D9" s="205">
        <f t="shared" si="0"/>
        <v>0.22248000000000004</v>
      </c>
      <c r="E9" s="205">
        <f t="shared" si="1"/>
        <v>5.400766666666667</v>
      </c>
      <c r="F9" s="205">
        <f t="shared" si="2"/>
        <v>1.2015625680000002</v>
      </c>
      <c r="G9" s="275" t="s">
        <v>141</v>
      </c>
      <c r="H9" s="206">
        <f aca="true" t="shared" si="3" ref="H9:H15">+H8+1</f>
        <v>2</v>
      </c>
      <c r="I9" s="207">
        <v>22390</v>
      </c>
      <c r="J9" s="261">
        <v>8.23181</v>
      </c>
      <c r="K9" s="261">
        <v>4.45858</v>
      </c>
      <c r="L9" s="261">
        <v>3.51191</v>
      </c>
      <c r="M9" s="256"/>
      <c r="N9" s="256"/>
    </row>
    <row r="10" spans="1:14" s="42" customFormat="1" ht="16.5" customHeight="1">
      <c r="A10" s="260">
        <v>22403</v>
      </c>
      <c r="B10" s="261">
        <v>291.9</v>
      </c>
      <c r="C10" s="262">
        <v>18.335</v>
      </c>
      <c r="D10" s="205">
        <f t="shared" si="0"/>
        <v>1.5841440000000002</v>
      </c>
      <c r="E10" s="205">
        <f t="shared" si="1"/>
        <v>175.25478</v>
      </c>
      <c r="F10" s="205">
        <f t="shared" si="2"/>
        <v>277.62880820832004</v>
      </c>
      <c r="G10" s="275" t="s">
        <v>142</v>
      </c>
      <c r="H10" s="206">
        <f t="shared" si="3"/>
        <v>3</v>
      </c>
      <c r="I10" s="207">
        <v>22403</v>
      </c>
      <c r="J10" s="261">
        <v>172.39658</v>
      </c>
      <c r="K10" s="261">
        <v>186.76992</v>
      </c>
      <c r="L10" s="261">
        <v>166.59784</v>
      </c>
      <c r="M10" s="256"/>
      <c r="N10" s="256"/>
    </row>
    <row r="11" spans="1:14" s="42" customFormat="1" ht="16.5" customHeight="1">
      <c r="A11" s="260">
        <v>22417</v>
      </c>
      <c r="B11" s="261">
        <v>291.39</v>
      </c>
      <c r="C11" s="262">
        <v>3.073</v>
      </c>
      <c r="D11" s="205">
        <f t="shared" si="0"/>
        <v>0.2655072</v>
      </c>
      <c r="E11" s="205">
        <f t="shared" si="1"/>
        <v>0.24234333333333333</v>
      </c>
      <c r="F11" s="205">
        <f t="shared" si="2"/>
        <v>0.064343899872</v>
      </c>
      <c r="G11" s="275" t="s">
        <v>143</v>
      </c>
      <c r="H11" s="206">
        <f t="shared" si="3"/>
        <v>4</v>
      </c>
      <c r="I11" s="207">
        <v>22417</v>
      </c>
      <c r="J11" s="261">
        <v>0</v>
      </c>
      <c r="K11" s="261">
        <v>0.72703</v>
      </c>
      <c r="L11" s="261">
        <v>0</v>
      </c>
      <c r="M11" s="256"/>
      <c r="N11" s="256"/>
    </row>
    <row r="12" spans="1:14" s="42" customFormat="1" ht="16.5" customHeight="1">
      <c r="A12" s="260">
        <v>22422</v>
      </c>
      <c r="B12" s="261">
        <v>291.36</v>
      </c>
      <c r="C12" s="262">
        <v>2.668</v>
      </c>
      <c r="D12" s="205">
        <f t="shared" si="0"/>
        <v>0.23051520000000003</v>
      </c>
      <c r="E12" s="205">
        <f t="shared" si="1"/>
        <v>4.3402199999999995</v>
      </c>
      <c r="F12" s="205">
        <f t="shared" si="2"/>
        <v>1.000486681344</v>
      </c>
      <c r="G12" s="275" t="s">
        <v>132</v>
      </c>
      <c r="H12" s="206">
        <f t="shared" si="3"/>
        <v>5</v>
      </c>
      <c r="I12" s="207">
        <v>22422</v>
      </c>
      <c r="J12" s="261">
        <v>10.95149</v>
      </c>
      <c r="K12" s="261">
        <v>2.06917</v>
      </c>
      <c r="L12" s="261">
        <v>0</v>
      </c>
      <c r="M12" s="256"/>
      <c r="N12" s="256"/>
    </row>
    <row r="13" spans="1:14" s="42" customFormat="1" ht="16.5" customHeight="1">
      <c r="A13" s="260">
        <v>22436</v>
      </c>
      <c r="B13" s="261">
        <v>291.35</v>
      </c>
      <c r="C13" s="262">
        <v>2.709</v>
      </c>
      <c r="D13" s="205">
        <f t="shared" si="0"/>
        <v>0.23405760000000003</v>
      </c>
      <c r="E13" s="205">
        <f t="shared" si="1"/>
        <v>53.724603333333334</v>
      </c>
      <c r="F13" s="205">
        <f t="shared" si="2"/>
        <v>12.574651717152001</v>
      </c>
      <c r="G13" s="275" t="s">
        <v>133</v>
      </c>
      <c r="H13" s="206">
        <f t="shared" si="3"/>
        <v>6</v>
      </c>
      <c r="I13" s="207">
        <v>22436</v>
      </c>
      <c r="J13" s="261">
        <v>51.86758</v>
      </c>
      <c r="K13" s="261">
        <v>51.59234</v>
      </c>
      <c r="L13" s="261">
        <v>57.71389</v>
      </c>
      <c r="M13" s="256"/>
      <c r="N13" s="256"/>
    </row>
    <row r="14" spans="1:14" s="42" customFormat="1" ht="16.5" customHeight="1">
      <c r="A14" s="260">
        <v>22444</v>
      </c>
      <c r="B14" s="261">
        <v>291.52</v>
      </c>
      <c r="C14" s="262">
        <v>4.685</v>
      </c>
      <c r="D14" s="205">
        <f t="shared" si="0"/>
        <v>0.404784</v>
      </c>
      <c r="E14" s="205">
        <f t="shared" si="1"/>
        <v>76.36810333333334</v>
      </c>
      <c r="F14" s="205">
        <f t="shared" si="2"/>
        <v>30.91258633968</v>
      </c>
      <c r="G14" s="275" t="s">
        <v>172</v>
      </c>
      <c r="H14" s="206">
        <f t="shared" si="3"/>
        <v>7</v>
      </c>
      <c r="I14" s="207">
        <v>22444</v>
      </c>
      <c r="J14" s="261">
        <v>64.16049</v>
      </c>
      <c r="K14" s="261">
        <v>82.21403</v>
      </c>
      <c r="L14" s="261">
        <v>82.72979</v>
      </c>
      <c r="M14" s="256"/>
      <c r="N14" s="256"/>
    </row>
    <row r="15" spans="1:14" s="42" customFormat="1" ht="16.5" customHeight="1">
      <c r="A15" s="260">
        <v>22450</v>
      </c>
      <c r="B15" s="261">
        <v>291.74</v>
      </c>
      <c r="C15" s="262">
        <v>9.664</v>
      </c>
      <c r="D15" s="205">
        <f t="shared" si="0"/>
        <v>0.8349696</v>
      </c>
      <c r="E15" s="205">
        <f t="shared" si="1"/>
        <v>129.11436333333333</v>
      </c>
      <c r="F15" s="205">
        <f t="shared" si="2"/>
        <v>107.80656830668799</v>
      </c>
      <c r="G15" s="275" t="s">
        <v>145</v>
      </c>
      <c r="H15" s="206">
        <f t="shared" si="3"/>
        <v>8</v>
      </c>
      <c r="I15" s="207">
        <v>22450</v>
      </c>
      <c r="J15" s="261">
        <v>129.29912</v>
      </c>
      <c r="K15" s="261">
        <v>132.9677</v>
      </c>
      <c r="L15" s="261">
        <v>125.07627</v>
      </c>
      <c r="M15" s="256"/>
      <c r="N15" s="256"/>
    </row>
    <row r="16" spans="1:14" ht="16.5" customHeight="1">
      <c r="A16" s="260">
        <v>22480</v>
      </c>
      <c r="B16" s="261">
        <v>292.69</v>
      </c>
      <c r="C16" s="262">
        <v>55.929</v>
      </c>
      <c r="D16" s="205">
        <f t="shared" si="0"/>
        <v>4.8322656</v>
      </c>
      <c r="E16" s="205">
        <f aca="true" t="shared" si="4" ref="E16:E25">SUM(J16:L16)/3</f>
        <v>462.7838166666667</v>
      </c>
      <c r="F16" s="205">
        <f aca="true" t="shared" si="5" ref="F16:F25">E16*D16</f>
        <v>2236.2943175150403</v>
      </c>
      <c r="G16" s="275" t="s">
        <v>134</v>
      </c>
      <c r="H16" s="206">
        <f aca="true" t="shared" si="6" ref="H16:H42">+H15+1</f>
        <v>9</v>
      </c>
      <c r="I16" s="207">
        <v>22480</v>
      </c>
      <c r="J16" s="261">
        <v>506.41046</v>
      </c>
      <c r="K16" s="261">
        <v>401.87155</v>
      </c>
      <c r="L16" s="261">
        <v>480.06944</v>
      </c>
      <c r="M16" s="256"/>
      <c r="N16" s="256"/>
    </row>
    <row r="17" spans="1:14" ht="16.5" customHeight="1">
      <c r="A17" s="260">
        <v>22484</v>
      </c>
      <c r="B17" s="261">
        <v>291.68</v>
      </c>
      <c r="C17" s="262">
        <v>8.959</v>
      </c>
      <c r="D17" s="205">
        <f t="shared" si="0"/>
        <v>0.7740576</v>
      </c>
      <c r="E17" s="205">
        <f t="shared" si="4"/>
        <v>81.07381666666667</v>
      </c>
      <c r="F17" s="205">
        <f t="shared" si="5"/>
        <v>62.75580395184001</v>
      </c>
      <c r="G17" s="275" t="s">
        <v>135</v>
      </c>
      <c r="H17" s="206">
        <f t="shared" si="6"/>
        <v>10</v>
      </c>
      <c r="I17" s="207">
        <v>22484</v>
      </c>
      <c r="J17" s="261">
        <v>68.94996</v>
      </c>
      <c r="K17" s="261">
        <v>87.98368</v>
      </c>
      <c r="L17" s="261">
        <v>86.28781</v>
      </c>
      <c r="M17" s="256"/>
      <c r="N17" s="256"/>
    </row>
    <row r="18" spans="1:14" ht="16.5" customHeight="1">
      <c r="A18" s="260">
        <v>22487</v>
      </c>
      <c r="B18" s="261">
        <v>291.81</v>
      </c>
      <c r="C18" s="262">
        <v>11.723</v>
      </c>
      <c r="D18" s="205">
        <f t="shared" si="0"/>
        <v>1.0128672</v>
      </c>
      <c r="E18" s="205">
        <f t="shared" si="4"/>
        <v>138.69661666666667</v>
      </c>
      <c r="F18" s="205">
        <f t="shared" si="5"/>
        <v>140.48125377264</v>
      </c>
      <c r="G18" s="275" t="s">
        <v>146</v>
      </c>
      <c r="H18" s="206">
        <f t="shared" si="6"/>
        <v>11</v>
      </c>
      <c r="I18" s="207">
        <v>22487</v>
      </c>
      <c r="J18" s="261">
        <v>197.82459</v>
      </c>
      <c r="K18" s="261">
        <v>108.04482</v>
      </c>
      <c r="L18" s="261">
        <v>110.22044</v>
      </c>
      <c r="M18" s="256"/>
      <c r="N18" s="256"/>
    </row>
    <row r="19" spans="1:14" ht="16.5" customHeight="1">
      <c r="A19" s="260">
        <v>22511</v>
      </c>
      <c r="B19" s="261">
        <v>294.38</v>
      </c>
      <c r="C19" s="262">
        <v>203.82</v>
      </c>
      <c r="D19" s="205">
        <f t="shared" si="0"/>
        <v>17.610048</v>
      </c>
      <c r="E19" s="205">
        <f t="shared" si="4"/>
        <v>410.1296</v>
      </c>
      <c r="F19" s="205">
        <f t="shared" si="5"/>
        <v>7222.401942220799</v>
      </c>
      <c r="G19" s="275" t="s">
        <v>147</v>
      </c>
      <c r="H19" s="206">
        <f t="shared" si="6"/>
        <v>12</v>
      </c>
      <c r="I19" s="207">
        <v>22511</v>
      </c>
      <c r="J19" s="261">
        <v>401.39838</v>
      </c>
      <c r="K19" s="261">
        <v>408.5788</v>
      </c>
      <c r="L19" s="261">
        <v>420.41162</v>
      </c>
      <c r="M19" s="256"/>
      <c r="N19" s="256"/>
    </row>
    <row r="20" spans="1:14" ht="16.5" customHeight="1">
      <c r="A20" s="260">
        <v>22511</v>
      </c>
      <c r="B20" s="261">
        <v>294.195</v>
      </c>
      <c r="C20" s="262">
        <v>179.709</v>
      </c>
      <c r="D20" s="205">
        <f t="shared" si="0"/>
        <v>15.526857600000001</v>
      </c>
      <c r="E20" s="205">
        <f t="shared" si="4"/>
        <v>862.6519833333333</v>
      </c>
      <c r="F20" s="205">
        <f t="shared" si="5"/>
        <v>13394.274503574241</v>
      </c>
      <c r="G20" s="275" t="s">
        <v>148</v>
      </c>
      <c r="H20" s="206">
        <f t="shared" si="6"/>
        <v>13</v>
      </c>
      <c r="I20" s="207">
        <v>22511</v>
      </c>
      <c r="J20" s="261">
        <v>1033.21432</v>
      </c>
      <c r="K20" s="261">
        <v>757.85804</v>
      </c>
      <c r="L20" s="261">
        <v>796.88359</v>
      </c>
      <c r="M20" s="256"/>
      <c r="N20" s="256"/>
    </row>
    <row r="21" spans="1:14" ht="16.5" customHeight="1">
      <c r="A21" s="260">
        <v>22514</v>
      </c>
      <c r="B21" s="261">
        <v>291.85</v>
      </c>
      <c r="C21" s="262">
        <v>15.916</v>
      </c>
      <c r="D21" s="205">
        <f t="shared" si="0"/>
        <v>1.3751424</v>
      </c>
      <c r="E21" s="205">
        <f t="shared" si="4"/>
        <v>138.62114333333332</v>
      </c>
      <c r="F21" s="205">
        <f t="shared" si="5"/>
        <v>190.623811734144</v>
      </c>
      <c r="G21" s="275" t="s">
        <v>149</v>
      </c>
      <c r="H21" s="206">
        <f t="shared" si="6"/>
        <v>14</v>
      </c>
      <c r="I21" s="207">
        <v>22514</v>
      </c>
      <c r="J21" s="261">
        <v>146.19133</v>
      </c>
      <c r="K21" s="261">
        <v>143.47402</v>
      </c>
      <c r="L21" s="261">
        <v>126.19808</v>
      </c>
      <c r="M21" s="256"/>
      <c r="N21" s="256"/>
    </row>
    <row r="22" spans="1:14" ht="16.5" customHeight="1">
      <c r="A22" s="260">
        <v>22527</v>
      </c>
      <c r="B22" s="261">
        <v>291.47</v>
      </c>
      <c r="C22" s="262">
        <v>6.3</v>
      </c>
      <c r="D22" s="205">
        <f t="shared" si="0"/>
        <v>0.54432</v>
      </c>
      <c r="E22" s="205">
        <f t="shared" si="4"/>
        <v>38.10601333333333</v>
      </c>
      <c r="F22" s="205">
        <f t="shared" si="5"/>
        <v>20.741865177599998</v>
      </c>
      <c r="G22" s="275" t="s">
        <v>150</v>
      </c>
      <c r="H22" s="206">
        <f t="shared" si="6"/>
        <v>15</v>
      </c>
      <c r="I22" s="207">
        <v>22527</v>
      </c>
      <c r="J22" s="261">
        <v>37.67015</v>
      </c>
      <c r="K22" s="261">
        <v>29.85174</v>
      </c>
      <c r="L22" s="261">
        <v>46.79615</v>
      </c>
      <c r="M22" s="256"/>
      <c r="N22" s="256"/>
    </row>
    <row r="23" spans="1:14" ht="16.5" customHeight="1">
      <c r="A23" s="260">
        <v>22542</v>
      </c>
      <c r="B23" s="261">
        <v>291.63</v>
      </c>
      <c r="C23" s="262">
        <v>13.324</v>
      </c>
      <c r="D23" s="205">
        <f t="shared" si="0"/>
        <v>1.1511936</v>
      </c>
      <c r="E23" s="205">
        <f t="shared" si="4"/>
        <v>701.7354966666667</v>
      </c>
      <c r="F23" s="205">
        <f t="shared" si="5"/>
        <v>807.833412655488</v>
      </c>
      <c r="G23" s="275" t="s">
        <v>151</v>
      </c>
      <c r="H23" s="206">
        <f t="shared" si="6"/>
        <v>16</v>
      </c>
      <c r="I23" s="207">
        <v>22542</v>
      </c>
      <c r="J23" s="261">
        <v>635.40376</v>
      </c>
      <c r="K23" s="261">
        <v>760.38495</v>
      </c>
      <c r="L23" s="261">
        <v>709.41778</v>
      </c>
      <c r="M23" s="256"/>
      <c r="N23" s="256"/>
    </row>
    <row r="24" spans="1:14" ht="16.5" customHeight="1">
      <c r="A24" s="260">
        <v>22548</v>
      </c>
      <c r="B24" s="261">
        <v>291.62</v>
      </c>
      <c r="C24" s="262">
        <v>9.405</v>
      </c>
      <c r="D24" s="205">
        <f t="shared" si="0"/>
        <v>0.812592</v>
      </c>
      <c r="E24" s="205">
        <f t="shared" si="4"/>
        <v>80.36089333333332</v>
      </c>
      <c r="F24" s="205">
        <f t="shared" si="5"/>
        <v>65.30061903551999</v>
      </c>
      <c r="G24" s="275" t="s">
        <v>152</v>
      </c>
      <c r="H24" s="206">
        <f t="shared" si="6"/>
        <v>17</v>
      </c>
      <c r="I24" s="207">
        <v>22548</v>
      </c>
      <c r="J24" s="261">
        <v>86.60126</v>
      </c>
      <c r="K24" s="261">
        <v>86.56828</v>
      </c>
      <c r="L24" s="261">
        <v>67.91314</v>
      </c>
      <c r="M24" s="256"/>
      <c r="N24" s="256"/>
    </row>
    <row r="25" spans="1:14" ht="16.5" customHeight="1">
      <c r="A25" s="260">
        <v>22557</v>
      </c>
      <c r="B25" s="261">
        <v>292.48</v>
      </c>
      <c r="C25" s="262">
        <v>45.024</v>
      </c>
      <c r="D25" s="205">
        <f t="shared" si="0"/>
        <v>3.8900736000000005</v>
      </c>
      <c r="E25" s="205">
        <f t="shared" si="4"/>
        <v>343.57586666666674</v>
      </c>
      <c r="F25" s="205">
        <f t="shared" si="5"/>
        <v>1336.5354085171205</v>
      </c>
      <c r="G25" s="275" t="s">
        <v>153</v>
      </c>
      <c r="H25" s="206">
        <f t="shared" si="6"/>
        <v>18</v>
      </c>
      <c r="I25" s="207">
        <v>22557</v>
      </c>
      <c r="J25" s="261">
        <v>270.25441</v>
      </c>
      <c r="K25" s="261">
        <v>369.77872</v>
      </c>
      <c r="L25" s="261">
        <v>390.69447</v>
      </c>
      <c r="M25" s="256"/>
      <c r="N25" s="256"/>
    </row>
    <row r="26" spans="1:14" ht="16.5" customHeight="1">
      <c r="A26" s="260">
        <v>22567</v>
      </c>
      <c r="B26" s="261">
        <v>291.59</v>
      </c>
      <c r="C26" s="262">
        <v>10.251</v>
      </c>
      <c r="D26" s="205">
        <f t="shared" si="0"/>
        <v>0.8856864</v>
      </c>
      <c r="E26" s="205">
        <f aca="true" t="shared" si="7" ref="E26:E33">SUM(J26:L26)/3</f>
        <v>54.46435</v>
      </c>
      <c r="F26" s="205">
        <f aca="true" t="shared" si="8" ref="F26:F33">E26*D26</f>
        <v>48.23833407984</v>
      </c>
      <c r="G26" s="276" t="s">
        <v>154</v>
      </c>
      <c r="H26" s="206">
        <f t="shared" si="6"/>
        <v>19</v>
      </c>
      <c r="I26" s="207">
        <v>22567</v>
      </c>
      <c r="J26" s="261">
        <v>53.07107</v>
      </c>
      <c r="K26" s="261">
        <v>53.34584</v>
      </c>
      <c r="L26" s="261">
        <v>56.97614</v>
      </c>
      <c r="M26" s="256"/>
      <c r="N26" s="256"/>
    </row>
    <row r="27" spans="1:14" ht="16.5" customHeight="1">
      <c r="A27" s="260">
        <v>22570</v>
      </c>
      <c r="B27" s="261">
        <v>291.6</v>
      </c>
      <c r="C27" s="262">
        <v>9.453</v>
      </c>
      <c r="D27" s="205">
        <f t="shared" si="0"/>
        <v>0.8167392</v>
      </c>
      <c r="E27" s="205">
        <f t="shared" si="7"/>
        <v>130.63634</v>
      </c>
      <c r="F27" s="205">
        <f t="shared" si="8"/>
        <v>106.695819822528</v>
      </c>
      <c r="G27" s="276" t="s">
        <v>137</v>
      </c>
      <c r="H27" s="206">
        <f t="shared" si="6"/>
        <v>20</v>
      </c>
      <c r="I27" s="207">
        <v>22570</v>
      </c>
      <c r="J27" s="261">
        <v>127.03252</v>
      </c>
      <c r="K27" s="261">
        <v>117.987</v>
      </c>
      <c r="L27" s="261">
        <v>146.8895</v>
      </c>
      <c r="M27" s="256"/>
      <c r="N27" s="256"/>
    </row>
    <row r="28" spans="1:14" ht="16.5" customHeight="1">
      <c r="A28" s="260">
        <v>22591</v>
      </c>
      <c r="B28" s="261">
        <v>291.55</v>
      </c>
      <c r="C28" s="262">
        <v>8.609</v>
      </c>
      <c r="D28" s="205">
        <f t="shared" si="0"/>
        <v>0.7438176000000001</v>
      </c>
      <c r="E28" s="205">
        <f t="shared" si="7"/>
        <v>81.32470666666667</v>
      </c>
      <c r="F28" s="205">
        <f t="shared" si="8"/>
        <v>60.49074813350401</v>
      </c>
      <c r="G28" s="276" t="s">
        <v>126</v>
      </c>
      <c r="H28" s="206">
        <f t="shared" si="6"/>
        <v>21</v>
      </c>
      <c r="I28" s="207">
        <v>22591</v>
      </c>
      <c r="J28" s="261">
        <v>80.12433</v>
      </c>
      <c r="K28" s="261">
        <v>94.61984</v>
      </c>
      <c r="L28" s="261">
        <v>69.22995</v>
      </c>
      <c r="M28" s="256"/>
      <c r="N28" s="256"/>
    </row>
    <row r="29" spans="1:14" ht="16.5" customHeight="1">
      <c r="A29" s="260">
        <v>22598</v>
      </c>
      <c r="B29" s="261">
        <v>291.86</v>
      </c>
      <c r="C29" s="262">
        <v>16.487</v>
      </c>
      <c r="D29" s="205">
        <f t="shared" si="0"/>
        <v>1.4244767999999999</v>
      </c>
      <c r="E29" s="205">
        <f t="shared" si="7"/>
        <v>213.17384333333334</v>
      </c>
      <c r="F29" s="205">
        <f t="shared" si="8"/>
        <v>303.661194195168</v>
      </c>
      <c r="G29" s="276" t="s">
        <v>127</v>
      </c>
      <c r="H29" s="206">
        <f t="shared" si="6"/>
        <v>22</v>
      </c>
      <c r="I29" s="207">
        <v>22598</v>
      </c>
      <c r="J29" s="261">
        <v>194.57079</v>
      </c>
      <c r="K29" s="261">
        <v>235.56855</v>
      </c>
      <c r="L29" s="261">
        <v>209.38219</v>
      </c>
      <c r="M29" s="256"/>
      <c r="N29" s="256"/>
    </row>
    <row r="30" spans="1:12" ht="16.5" customHeight="1">
      <c r="A30" s="260">
        <v>22604</v>
      </c>
      <c r="B30" s="261">
        <v>291.5</v>
      </c>
      <c r="C30" s="262">
        <v>9.318</v>
      </c>
      <c r="D30" s="205">
        <f t="shared" si="0"/>
        <v>0.8050752</v>
      </c>
      <c r="E30" s="205">
        <f t="shared" si="7"/>
        <v>61.194446666666664</v>
      </c>
      <c r="F30" s="205">
        <f t="shared" si="8"/>
        <v>49.266131389056</v>
      </c>
      <c r="G30" s="276" t="s">
        <v>138</v>
      </c>
      <c r="H30" s="206">
        <f t="shared" si="6"/>
        <v>23</v>
      </c>
      <c r="I30" s="207">
        <v>22604</v>
      </c>
      <c r="J30" s="261">
        <v>59.46217</v>
      </c>
      <c r="K30" s="261">
        <v>64.32459</v>
      </c>
      <c r="L30" s="261">
        <v>59.79658</v>
      </c>
    </row>
    <row r="31" spans="1:12" ht="16.5" customHeight="1">
      <c r="A31" s="260">
        <v>22618</v>
      </c>
      <c r="B31" s="261">
        <v>291.35</v>
      </c>
      <c r="C31" s="262">
        <v>4.723</v>
      </c>
      <c r="D31" s="205">
        <f t="shared" si="0"/>
        <v>0.4080672</v>
      </c>
      <c r="E31" s="205">
        <f t="shared" si="7"/>
        <v>35.567993333333334</v>
      </c>
      <c r="F31" s="205">
        <f t="shared" si="8"/>
        <v>14.514131449152002</v>
      </c>
      <c r="G31" s="276" t="s">
        <v>139</v>
      </c>
      <c r="H31" s="206">
        <f t="shared" si="6"/>
        <v>24</v>
      </c>
      <c r="I31" s="207">
        <v>22618</v>
      </c>
      <c r="J31" s="261">
        <v>26.24672</v>
      </c>
      <c r="K31" s="261">
        <v>47.78112</v>
      </c>
      <c r="L31" s="261">
        <v>32.67614</v>
      </c>
    </row>
    <row r="32" spans="1:12" ht="16.5" customHeight="1">
      <c r="A32" s="260">
        <v>22626</v>
      </c>
      <c r="B32" s="261">
        <v>291.27</v>
      </c>
      <c r="C32" s="262">
        <v>3.684</v>
      </c>
      <c r="D32" s="205">
        <f t="shared" si="0"/>
        <v>0.3182976</v>
      </c>
      <c r="E32" s="205">
        <f t="shared" si="7"/>
        <v>46.437106666666665</v>
      </c>
      <c r="F32" s="205">
        <f t="shared" si="8"/>
        <v>14.780819602944</v>
      </c>
      <c r="G32" s="276" t="s">
        <v>129</v>
      </c>
      <c r="H32" s="206">
        <f t="shared" si="6"/>
        <v>25</v>
      </c>
      <c r="I32" s="207">
        <v>22626</v>
      </c>
      <c r="J32" s="261">
        <v>38.4041</v>
      </c>
      <c r="K32" s="261">
        <v>49.70682</v>
      </c>
      <c r="L32" s="261">
        <v>51.2004</v>
      </c>
    </row>
    <row r="33" spans="1:12" ht="16.5" customHeight="1">
      <c r="A33" s="260">
        <v>22633</v>
      </c>
      <c r="B33" s="261">
        <v>291.26</v>
      </c>
      <c r="C33" s="262">
        <v>3.645</v>
      </c>
      <c r="D33" s="205">
        <f t="shared" si="0"/>
        <v>0.31492800000000004</v>
      </c>
      <c r="E33" s="205">
        <f t="shared" si="7"/>
        <v>21.011596666666666</v>
      </c>
      <c r="F33" s="205">
        <f t="shared" si="8"/>
        <v>6.617140115040001</v>
      </c>
      <c r="G33" s="276" t="s">
        <v>130</v>
      </c>
      <c r="H33" s="206">
        <f t="shared" si="6"/>
        <v>26</v>
      </c>
      <c r="I33" s="207">
        <v>22633</v>
      </c>
      <c r="J33" s="261">
        <v>20.47541</v>
      </c>
      <c r="K33" s="261">
        <v>25.75215</v>
      </c>
      <c r="L33" s="261">
        <v>16.80723</v>
      </c>
    </row>
    <row r="34" spans="1:12" ht="16.5" customHeight="1">
      <c r="A34" s="260">
        <v>22650</v>
      </c>
      <c r="B34" s="261">
        <v>291.31</v>
      </c>
      <c r="C34" s="262">
        <v>4.547</v>
      </c>
      <c r="D34" s="205">
        <f aca="true" t="shared" si="9" ref="D34:D42">C34*0.0864</f>
        <v>0.3928608</v>
      </c>
      <c r="E34" s="205">
        <f aca="true" t="shared" si="10" ref="E34:E42">SUM(J34:L34)/3</f>
        <v>83.05830333333333</v>
      </c>
      <c r="F34" s="205">
        <f aca="true" t="shared" si="11" ref="F34:F42">E34*D34</f>
        <v>32.630351494176</v>
      </c>
      <c r="G34" s="276" t="s">
        <v>155</v>
      </c>
      <c r="H34" s="206">
        <f t="shared" si="6"/>
        <v>27</v>
      </c>
      <c r="I34" s="271">
        <v>22650</v>
      </c>
      <c r="J34" s="261">
        <v>85.40826</v>
      </c>
      <c r="K34" s="261">
        <v>82.64006</v>
      </c>
      <c r="L34" s="261">
        <v>81.12659</v>
      </c>
    </row>
    <row r="35" spans="1:12" ht="16.5" customHeight="1">
      <c r="A35" s="260">
        <v>22661</v>
      </c>
      <c r="B35" s="261">
        <v>291.2</v>
      </c>
      <c r="C35" s="262">
        <v>3.519</v>
      </c>
      <c r="D35" s="205">
        <f t="shared" si="9"/>
        <v>0.3040416</v>
      </c>
      <c r="E35" s="205">
        <f t="shared" si="10"/>
        <v>51.8907</v>
      </c>
      <c r="F35" s="205">
        <f t="shared" si="11"/>
        <v>15.776931453120001</v>
      </c>
      <c r="G35" s="276" t="s">
        <v>156</v>
      </c>
      <c r="H35" s="206">
        <f t="shared" si="6"/>
        <v>28</v>
      </c>
      <c r="I35" s="271">
        <v>22661</v>
      </c>
      <c r="J35" s="261">
        <v>42.5681</v>
      </c>
      <c r="K35" s="261">
        <v>65.44906</v>
      </c>
      <c r="L35" s="261">
        <v>47.65494</v>
      </c>
    </row>
    <row r="36" spans="1:12" ht="16.5" customHeight="1">
      <c r="A36" s="260">
        <v>22670</v>
      </c>
      <c r="B36" s="261">
        <v>291.16</v>
      </c>
      <c r="C36" s="262">
        <v>3.107</v>
      </c>
      <c r="D36" s="205">
        <f t="shared" si="9"/>
        <v>0.26844480000000004</v>
      </c>
      <c r="E36" s="205">
        <f t="shared" si="10"/>
        <v>26.905303333333336</v>
      </c>
      <c r="F36" s="205">
        <f t="shared" si="11"/>
        <v>7.222588772256001</v>
      </c>
      <c r="G36" s="277" t="s">
        <v>157</v>
      </c>
      <c r="H36" s="206">
        <f t="shared" si="6"/>
        <v>29</v>
      </c>
      <c r="I36" s="271">
        <v>22670</v>
      </c>
      <c r="J36" s="261">
        <v>29.9187</v>
      </c>
      <c r="K36" s="261">
        <v>26.7266</v>
      </c>
      <c r="L36" s="261">
        <v>24.07061</v>
      </c>
    </row>
    <row r="37" spans="1:12" ht="16.5" customHeight="1">
      <c r="A37" s="260">
        <v>22682</v>
      </c>
      <c r="B37" s="261">
        <v>291.11</v>
      </c>
      <c r="C37" s="262">
        <v>2.192</v>
      </c>
      <c r="D37" s="205">
        <f t="shared" si="9"/>
        <v>0.18938880000000002</v>
      </c>
      <c r="E37" s="205">
        <f t="shared" si="10"/>
        <v>37.368066666666664</v>
      </c>
      <c r="F37" s="205">
        <f t="shared" si="11"/>
        <v>7.07709330432</v>
      </c>
      <c r="G37" s="277" t="s">
        <v>158</v>
      </c>
      <c r="H37" s="206">
        <f t="shared" si="6"/>
        <v>30</v>
      </c>
      <c r="I37" s="270">
        <v>22682</v>
      </c>
      <c r="J37" s="272">
        <v>49.44277</v>
      </c>
      <c r="K37" s="272">
        <v>23.25717</v>
      </c>
      <c r="L37" s="272">
        <v>39.40426</v>
      </c>
    </row>
    <row r="38" spans="1:12" ht="16.5" customHeight="1">
      <c r="A38" s="260">
        <v>22688</v>
      </c>
      <c r="B38" s="261">
        <v>291.08</v>
      </c>
      <c r="C38" s="262">
        <v>1.9</v>
      </c>
      <c r="D38" s="205">
        <f t="shared" si="9"/>
        <v>0.16416</v>
      </c>
      <c r="E38" s="205">
        <f t="shared" si="10"/>
        <v>37.52008</v>
      </c>
      <c r="F38" s="205">
        <f t="shared" si="11"/>
        <v>6.1592963328</v>
      </c>
      <c r="G38" s="277" t="s">
        <v>159</v>
      </c>
      <c r="H38" s="206">
        <f t="shared" si="6"/>
        <v>31</v>
      </c>
      <c r="I38" s="270">
        <v>22688</v>
      </c>
      <c r="J38" s="272">
        <v>40.00835</v>
      </c>
      <c r="K38" s="272">
        <v>34.83534</v>
      </c>
      <c r="L38" s="272">
        <v>37.71655</v>
      </c>
    </row>
    <row r="39" spans="1:12" ht="16.5" customHeight="1">
      <c r="A39" s="260">
        <v>22695</v>
      </c>
      <c r="B39" s="261">
        <v>291.09</v>
      </c>
      <c r="C39" s="262">
        <v>1.949</v>
      </c>
      <c r="D39" s="205">
        <f t="shared" si="9"/>
        <v>0.1683936</v>
      </c>
      <c r="E39" s="205">
        <f t="shared" si="10"/>
        <v>43.75805666666667</v>
      </c>
      <c r="F39" s="205">
        <f t="shared" si="11"/>
        <v>7.368576691104001</v>
      </c>
      <c r="G39" s="277" t="s">
        <v>166</v>
      </c>
      <c r="H39" s="206">
        <f t="shared" si="6"/>
        <v>32</v>
      </c>
      <c r="I39" s="270">
        <v>22695</v>
      </c>
      <c r="J39" s="272">
        <v>46.07428</v>
      </c>
      <c r="K39" s="272">
        <v>55.14525</v>
      </c>
      <c r="L39" s="272">
        <v>30.05464</v>
      </c>
    </row>
    <row r="40" spans="1:12" ht="16.5" customHeight="1">
      <c r="A40" s="260">
        <v>22709</v>
      </c>
      <c r="B40" s="261">
        <v>291.07</v>
      </c>
      <c r="C40" s="262">
        <v>1.631</v>
      </c>
      <c r="D40" s="205">
        <f t="shared" si="9"/>
        <v>0.1409184</v>
      </c>
      <c r="E40" s="205">
        <f t="shared" si="10"/>
        <v>49.12557333333333</v>
      </c>
      <c r="F40" s="205">
        <f t="shared" si="11"/>
        <v>6.922697193215999</v>
      </c>
      <c r="G40" s="277" t="s">
        <v>167</v>
      </c>
      <c r="H40" s="206">
        <f t="shared" si="6"/>
        <v>33</v>
      </c>
      <c r="I40" s="270">
        <v>22709</v>
      </c>
      <c r="J40" s="272">
        <v>47.45313</v>
      </c>
      <c r="K40" s="272">
        <v>47.02607</v>
      </c>
      <c r="L40" s="272">
        <v>52.89752</v>
      </c>
    </row>
    <row r="41" spans="1:12" ht="16.5" customHeight="1">
      <c r="A41" s="260">
        <v>22717</v>
      </c>
      <c r="B41" s="261">
        <v>291.02</v>
      </c>
      <c r="C41" s="262">
        <v>1.084</v>
      </c>
      <c r="D41" s="205">
        <f t="shared" si="9"/>
        <v>0.09365760000000001</v>
      </c>
      <c r="E41" s="205">
        <f t="shared" si="10"/>
        <v>30.478646666666663</v>
      </c>
      <c r="F41" s="205">
        <f t="shared" si="11"/>
        <v>2.854556898048</v>
      </c>
      <c r="G41" s="277" t="s">
        <v>168</v>
      </c>
      <c r="H41" s="206">
        <f t="shared" si="6"/>
        <v>34</v>
      </c>
      <c r="I41" s="270">
        <v>22717</v>
      </c>
      <c r="J41" s="272">
        <v>34.39921</v>
      </c>
      <c r="K41" s="272">
        <v>34.0834</v>
      </c>
      <c r="L41" s="272">
        <v>22.95333</v>
      </c>
    </row>
    <row r="42" spans="1:12" ht="16.5" customHeight="1">
      <c r="A42" s="260">
        <v>22723</v>
      </c>
      <c r="B42" s="261">
        <v>291.05</v>
      </c>
      <c r="C42" s="262">
        <v>1.368</v>
      </c>
      <c r="D42" s="205">
        <f t="shared" si="9"/>
        <v>0.11819520000000001</v>
      </c>
      <c r="E42" s="205">
        <f t="shared" si="10"/>
        <v>21.337513333333334</v>
      </c>
      <c r="F42" s="205">
        <f t="shared" si="11"/>
        <v>2.5219916559360005</v>
      </c>
      <c r="G42" s="277" t="s">
        <v>169</v>
      </c>
      <c r="H42" s="206">
        <f t="shared" si="6"/>
        <v>35</v>
      </c>
      <c r="I42" s="270">
        <v>22723</v>
      </c>
      <c r="J42" s="272">
        <v>23.76517</v>
      </c>
      <c r="K42" s="272">
        <v>20.9309</v>
      </c>
      <c r="L42" s="272">
        <v>19.31647</v>
      </c>
    </row>
    <row r="43" spans="1:12" ht="26.25">
      <c r="A43" s="273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3">
      <selection activeCell="M28" sqref="M28"/>
    </sheetView>
  </sheetViews>
  <sheetFormatPr defaultColWidth="9.140625" defaultRowHeight="23.2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111</v>
      </c>
      <c r="E17" s="46">
        <v>35</v>
      </c>
      <c r="F17" s="47" t="s">
        <v>23</v>
      </c>
    </row>
    <row r="34" spans="4:6" ht="23.25">
      <c r="D34" s="45" t="s">
        <v>112</v>
      </c>
      <c r="E34" s="46">
        <v>601</v>
      </c>
      <c r="F34" s="47" t="s">
        <v>23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E31" sqref="E31"/>
    </sheetView>
  </sheetViews>
  <sheetFormatPr defaultColWidth="11.421875" defaultRowHeight="23.25"/>
  <cols>
    <col min="1" max="1" width="9.140625" style="58" bestFit="1" customWidth="1"/>
    <col min="2" max="2" width="2.7109375" style="59" bestFit="1" customWidth="1"/>
    <col min="3" max="4" width="7.421875" style="60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227">
        <v>43191</v>
      </c>
      <c r="B1" s="48">
        <v>37712</v>
      </c>
      <c r="C1"/>
      <c r="D1" s="49">
        <v>291.35</v>
      </c>
      <c r="F1" s="105">
        <v>292</v>
      </c>
      <c r="Q1" s="106"/>
    </row>
    <row r="2" spans="1:17" ht="22.5" customHeight="1">
      <c r="A2" s="227">
        <v>43192</v>
      </c>
      <c r="B2" s="48">
        <v>37713</v>
      </c>
      <c r="C2"/>
      <c r="D2" s="49">
        <v>291.52</v>
      </c>
      <c r="Q2" s="106"/>
    </row>
    <row r="3" spans="1:17" ht="22.5" customHeight="1">
      <c r="A3" s="227">
        <v>43193</v>
      </c>
      <c r="B3" s="48">
        <v>37714</v>
      </c>
      <c r="C3"/>
      <c r="D3" s="49">
        <v>291.59</v>
      </c>
      <c r="Q3" s="106"/>
    </row>
    <row r="4" spans="1:17" ht="22.5" customHeight="1">
      <c r="A4" s="227">
        <v>43194</v>
      </c>
      <c r="B4" s="48">
        <v>37715</v>
      </c>
      <c r="C4"/>
      <c r="D4" s="49">
        <v>291.55</v>
      </c>
      <c r="E4" s="50">
        <v>291.53</v>
      </c>
      <c r="Q4" s="106"/>
    </row>
    <row r="5" spans="1:17" ht="22.5" customHeight="1">
      <c r="A5" s="227">
        <v>43195</v>
      </c>
      <c r="B5" s="48">
        <v>37716</v>
      </c>
      <c r="C5"/>
      <c r="D5" s="49">
        <v>291.46</v>
      </c>
      <c r="Q5" s="106"/>
    </row>
    <row r="6" spans="1:17" ht="22.5" customHeight="1">
      <c r="A6" s="227">
        <v>43196</v>
      </c>
      <c r="B6" s="48">
        <v>37717</v>
      </c>
      <c r="C6"/>
      <c r="D6" s="49">
        <v>291.53</v>
      </c>
      <c r="Q6" s="106"/>
    </row>
    <row r="7" spans="1:17" ht="22.5" customHeight="1">
      <c r="A7" s="227">
        <v>43197</v>
      </c>
      <c r="B7" s="48">
        <v>37718</v>
      </c>
      <c r="C7"/>
      <c r="D7" s="49">
        <v>291.56</v>
      </c>
      <c r="Q7" s="106"/>
    </row>
    <row r="8" spans="1:17" ht="22.5" customHeight="1">
      <c r="A8" s="227">
        <v>43198</v>
      </c>
      <c r="B8" s="48">
        <v>37719</v>
      </c>
      <c r="C8"/>
      <c r="D8" s="49">
        <v>291.53</v>
      </c>
      <c r="Q8" s="106"/>
    </row>
    <row r="9" spans="1:17" ht="22.5" customHeight="1">
      <c r="A9" s="227">
        <v>43199</v>
      </c>
      <c r="B9" s="48">
        <v>37720</v>
      </c>
      <c r="C9"/>
      <c r="D9" s="49">
        <v>291.47</v>
      </c>
      <c r="Q9" s="106"/>
    </row>
    <row r="10" spans="1:17" ht="22.5" customHeight="1">
      <c r="A10" s="227">
        <v>43200</v>
      </c>
      <c r="B10" s="48">
        <v>37721</v>
      </c>
      <c r="C10"/>
      <c r="D10" s="49">
        <v>291.43</v>
      </c>
      <c r="Q10" s="106"/>
    </row>
    <row r="11" spans="1:17" ht="22.5" customHeight="1">
      <c r="A11" s="227">
        <v>43201</v>
      </c>
      <c r="B11" s="48">
        <v>37722</v>
      </c>
      <c r="C11"/>
      <c r="D11" s="49">
        <v>291.35</v>
      </c>
      <c r="E11" s="61"/>
      <c r="Q11" s="106"/>
    </row>
    <row r="12" spans="1:17" ht="22.5" customHeight="1">
      <c r="A12" s="227">
        <v>43202</v>
      </c>
      <c r="B12" s="48">
        <v>37723</v>
      </c>
      <c r="C12"/>
      <c r="D12" s="49">
        <v>291.36</v>
      </c>
      <c r="Q12" s="106"/>
    </row>
    <row r="13" spans="1:17" ht="22.5" customHeight="1">
      <c r="A13" s="227">
        <v>43203</v>
      </c>
      <c r="B13" s="48">
        <v>37724</v>
      </c>
      <c r="C13"/>
      <c r="D13" s="49">
        <v>291.36</v>
      </c>
      <c r="Q13" s="106"/>
    </row>
    <row r="14" spans="1:17" ht="22.5" customHeight="1">
      <c r="A14" s="227">
        <v>43204</v>
      </c>
      <c r="B14" s="48">
        <v>37725</v>
      </c>
      <c r="C14"/>
      <c r="D14" s="49">
        <v>291.37</v>
      </c>
      <c r="Q14" s="106"/>
    </row>
    <row r="15" spans="1:17" ht="22.5" customHeight="1">
      <c r="A15" s="227">
        <v>43205</v>
      </c>
      <c r="B15" s="48">
        <v>37726</v>
      </c>
      <c r="C15"/>
      <c r="D15" s="49">
        <v>291.35</v>
      </c>
      <c r="Q15" s="106"/>
    </row>
    <row r="16" spans="1:17" ht="22.5" customHeight="1">
      <c r="A16" s="227">
        <v>43206</v>
      </c>
      <c r="B16" s="48">
        <v>37727</v>
      </c>
      <c r="C16"/>
      <c r="D16" s="49">
        <v>291.36</v>
      </c>
      <c r="Q16" s="106"/>
    </row>
    <row r="17" spans="1:17" ht="22.5" customHeight="1">
      <c r="A17" s="227">
        <v>43207</v>
      </c>
      <c r="B17" s="48">
        <v>37728</v>
      </c>
      <c r="C17"/>
      <c r="D17" s="49">
        <v>291.51</v>
      </c>
      <c r="J17" s="52" t="s">
        <v>111</v>
      </c>
      <c r="K17" s="53">
        <v>35</v>
      </c>
      <c r="L17" s="54" t="s">
        <v>23</v>
      </c>
      <c r="Q17" s="106"/>
    </row>
    <row r="18" spans="1:17" ht="22.5" customHeight="1">
      <c r="A18" s="227">
        <v>43208</v>
      </c>
      <c r="B18" s="48">
        <v>37729</v>
      </c>
      <c r="C18"/>
      <c r="D18" s="49">
        <v>291.53</v>
      </c>
      <c r="Q18" s="106"/>
    </row>
    <row r="19" spans="1:17" ht="22.5" customHeight="1">
      <c r="A19" s="227">
        <v>43209</v>
      </c>
      <c r="B19" s="48">
        <v>37730</v>
      </c>
      <c r="C19"/>
      <c r="D19" s="49">
        <v>291.5</v>
      </c>
      <c r="E19" s="50">
        <v>291.47</v>
      </c>
      <c r="Q19" s="106"/>
    </row>
    <row r="20" spans="1:17" ht="22.5" customHeight="1">
      <c r="A20" s="227">
        <v>43210</v>
      </c>
      <c r="B20" s="48">
        <v>37731</v>
      </c>
      <c r="C20"/>
      <c r="D20" s="49">
        <v>291.45</v>
      </c>
      <c r="Q20" s="106"/>
    </row>
    <row r="21" spans="1:17" ht="22.5" customHeight="1">
      <c r="A21" s="227">
        <v>43211</v>
      </c>
      <c r="B21" s="48">
        <v>37732</v>
      </c>
      <c r="C21"/>
      <c r="D21" s="49">
        <v>291.42</v>
      </c>
      <c r="Q21" s="106"/>
    </row>
    <row r="22" spans="1:17" ht="22.5" customHeight="1">
      <c r="A22" s="227">
        <v>43212</v>
      </c>
      <c r="B22" s="48">
        <v>37733</v>
      </c>
      <c r="C22"/>
      <c r="D22" s="49">
        <v>291.38</v>
      </c>
      <c r="Q22" s="106"/>
    </row>
    <row r="23" spans="1:17" ht="22.5" customHeight="1">
      <c r="A23" s="227">
        <v>43213</v>
      </c>
      <c r="B23" s="48">
        <v>37734</v>
      </c>
      <c r="C23"/>
      <c r="D23" s="49">
        <v>291.44</v>
      </c>
      <c r="Q23" s="106"/>
    </row>
    <row r="24" spans="1:17" ht="22.5" customHeight="1">
      <c r="A24" s="227">
        <v>43214</v>
      </c>
      <c r="B24" s="48">
        <v>37735</v>
      </c>
      <c r="C24"/>
      <c r="D24" s="49">
        <v>291.36</v>
      </c>
      <c r="Q24" s="106"/>
    </row>
    <row r="25" spans="1:17" ht="22.5" customHeight="1">
      <c r="A25" s="227">
        <v>43215</v>
      </c>
      <c r="B25" s="48">
        <v>37736</v>
      </c>
      <c r="C25"/>
      <c r="D25" s="49">
        <v>291.39</v>
      </c>
      <c r="Q25" s="106"/>
    </row>
    <row r="26" spans="1:17" ht="22.5" customHeight="1">
      <c r="A26" s="227">
        <v>43216</v>
      </c>
      <c r="B26" s="48">
        <v>37737</v>
      </c>
      <c r="C26"/>
      <c r="D26" s="49">
        <v>291.46</v>
      </c>
      <c r="Q26" s="106"/>
    </row>
    <row r="27" spans="1:19" ht="22.5" customHeight="1">
      <c r="A27" s="227">
        <v>43217</v>
      </c>
      <c r="B27" s="48">
        <v>37738</v>
      </c>
      <c r="C27"/>
      <c r="D27" s="49">
        <v>291.53</v>
      </c>
      <c r="G27" s="56"/>
      <c r="L27" s="56"/>
      <c r="M27" s="56"/>
      <c r="N27" s="56"/>
      <c r="O27" s="56"/>
      <c r="P27" s="56"/>
      <c r="Q27" s="106"/>
      <c r="R27" s="56"/>
      <c r="S27" s="56"/>
    </row>
    <row r="28" spans="1:19" s="56" customFormat="1" ht="22.5" customHeight="1">
      <c r="A28" s="227">
        <v>43218</v>
      </c>
      <c r="B28" s="48">
        <v>37739</v>
      </c>
      <c r="C28"/>
      <c r="D28" s="49">
        <v>291.47</v>
      </c>
      <c r="E28" s="62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106"/>
      <c r="R28" s="51"/>
      <c r="S28" s="51"/>
    </row>
    <row r="29" spans="1:17" ht="22.5" customHeight="1">
      <c r="A29" s="227">
        <v>43219</v>
      </c>
      <c r="B29" s="48">
        <v>37740</v>
      </c>
      <c r="C29"/>
      <c r="D29" s="49">
        <v>291.45</v>
      </c>
      <c r="Q29" s="106"/>
    </row>
    <row r="30" spans="1:17" ht="22.5" customHeight="1">
      <c r="A30" s="227">
        <v>43220</v>
      </c>
      <c r="B30" s="48">
        <v>37741</v>
      </c>
      <c r="C30"/>
      <c r="D30" s="49">
        <v>291.44</v>
      </c>
      <c r="Q30" s="106"/>
    </row>
    <row r="31" spans="1:17" ht="22.5" customHeight="1">
      <c r="A31" s="227">
        <v>43221</v>
      </c>
      <c r="B31" s="48">
        <v>37742</v>
      </c>
      <c r="C31"/>
      <c r="D31" s="49">
        <v>291.42</v>
      </c>
      <c r="Q31" s="106"/>
    </row>
    <row r="32" spans="1:17" ht="22.5" customHeight="1">
      <c r="A32" s="227">
        <v>43222</v>
      </c>
      <c r="B32" s="48">
        <v>37743</v>
      </c>
      <c r="C32"/>
      <c r="D32" s="49">
        <v>292.34</v>
      </c>
      <c r="E32" s="50">
        <v>291.9</v>
      </c>
      <c r="Q32" s="106"/>
    </row>
    <row r="33" spans="1:4" ht="22.5" customHeight="1">
      <c r="A33" s="227">
        <v>43223</v>
      </c>
      <c r="B33" s="48">
        <v>37744</v>
      </c>
      <c r="C33"/>
      <c r="D33" s="49">
        <v>292.35</v>
      </c>
    </row>
    <row r="34" spans="1:13" ht="21" customHeight="1">
      <c r="A34" s="227">
        <v>43224</v>
      </c>
      <c r="B34" s="48">
        <v>37745</v>
      </c>
      <c r="C34"/>
      <c r="D34" s="49">
        <v>291.77</v>
      </c>
      <c r="J34" s="45" t="s">
        <v>113</v>
      </c>
      <c r="K34" s="308">
        <f>+COUNT(DATA!B9:B223)</f>
        <v>215</v>
      </c>
      <c r="L34" s="308"/>
      <c r="M34" s="47" t="s">
        <v>23</v>
      </c>
    </row>
    <row r="35" spans="1:12" ht="21" customHeight="1">
      <c r="A35" s="227">
        <v>43225</v>
      </c>
      <c r="B35" s="48">
        <v>37746</v>
      </c>
      <c r="C35"/>
      <c r="D35" s="49">
        <v>291.67</v>
      </c>
      <c r="J35" s="52" t="s">
        <v>111</v>
      </c>
      <c r="K35" s="53">
        <v>35</v>
      </c>
      <c r="L35" s="54" t="s">
        <v>23</v>
      </c>
    </row>
    <row r="36" spans="1:4" ht="21" customHeight="1">
      <c r="A36" s="227">
        <v>43226</v>
      </c>
      <c r="B36" s="48">
        <v>37747</v>
      </c>
      <c r="C36"/>
      <c r="D36" s="49">
        <v>291.52</v>
      </c>
    </row>
    <row r="37" spans="1:4" ht="21" customHeight="1">
      <c r="A37" s="227">
        <v>43227</v>
      </c>
      <c r="B37" s="48">
        <v>37748</v>
      </c>
      <c r="C37"/>
      <c r="D37" s="49">
        <v>291.46</v>
      </c>
    </row>
    <row r="38" spans="1:5" ht="21" customHeight="1">
      <c r="A38" s="227">
        <v>43228</v>
      </c>
      <c r="B38" s="48">
        <v>37749</v>
      </c>
      <c r="C38"/>
      <c r="D38" s="49">
        <v>291.41</v>
      </c>
      <c r="E38" s="55"/>
    </row>
    <row r="39" spans="1:4" ht="23.25">
      <c r="A39" s="227">
        <v>43229</v>
      </c>
      <c r="B39" s="48">
        <v>37750</v>
      </c>
      <c r="C39"/>
      <c r="D39" s="49">
        <v>291.35</v>
      </c>
    </row>
    <row r="40" spans="1:4" ht="23.25">
      <c r="A40" s="227">
        <v>43230</v>
      </c>
      <c r="B40" s="48">
        <v>37751</v>
      </c>
      <c r="C40"/>
      <c r="D40" s="49">
        <v>291.42</v>
      </c>
    </row>
    <row r="41" spans="1:4" ht="23.25">
      <c r="A41" s="227">
        <v>43231</v>
      </c>
      <c r="B41" s="48">
        <v>37752</v>
      </c>
      <c r="C41"/>
      <c r="D41" s="49">
        <v>291.56</v>
      </c>
    </row>
    <row r="42" spans="1:4" ht="23.25">
      <c r="A42" s="227">
        <v>43232</v>
      </c>
      <c r="B42" s="48">
        <v>37753</v>
      </c>
      <c r="C42"/>
      <c r="D42" s="49">
        <v>291.53</v>
      </c>
    </row>
    <row r="43" spans="1:4" ht="23.25">
      <c r="A43" s="227">
        <v>43233</v>
      </c>
      <c r="B43" s="48">
        <v>37754</v>
      </c>
      <c r="C43"/>
      <c r="D43" s="49">
        <v>291.58</v>
      </c>
    </row>
    <row r="44" spans="1:4" ht="23.25">
      <c r="A44" s="227">
        <v>43234</v>
      </c>
      <c r="B44" s="48">
        <v>37755</v>
      </c>
      <c r="C44"/>
      <c r="D44" s="49">
        <v>291.53</v>
      </c>
    </row>
    <row r="45" spans="1:4" ht="23.25">
      <c r="A45" s="227">
        <v>43235</v>
      </c>
      <c r="B45" s="48">
        <v>37756</v>
      </c>
      <c r="C45"/>
      <c r="D45" s="49">
        <v>291.43</v>
      </c>
    </row>
    <row r="46" spans="1:5" ht="23.25">
      <c r="A46" s="227">
        <v>43236</v>
      </c>
      <c r="B46" s="48">
        <v>37757</v>
      </c>
      <c r="C46"/>
      <c r="D46" s="49">
        <v>291.39</v>
      </c>
      <c r="E46" s="50">
        <v>291.39</v>
      </c>
    </row>
    <row r="47" spans="1:4" ht="23.25">
      <c r="A47" s="227">
        <v>43237</v>
      </c>
      <c r="B47" s="48">
        <v>37758</v>
      </c>
      <c r="C47"/>
      <c r="D47" s="49">
        <v>291.38</v>
      </c>
    </row>
    <row r="48" spans="1:4" ht="23.25">
      <c r="A48" s="227">
        <v>43238</v>
      </c>
      <c r="B48" s="48">
        <v>37759</v>
      </c>
      <c r="C48"/>
      <c r="D48" s="49">
        <v>291.47</v>
      </c>
    </row>
    <row r="49" spans="1:4" ht="23.25">
      <c r="A49" s="227">
        <v>43239</v>
      </c>
      <c r="B49" s="48">
        <v>37760</v>
      </c>
      <c r="C49"/>
      <c r="D49" s="49">
        <v>291.41</v>
      </c>
    </row>
    <row r="50" spans="1:4" ht="23.25">
      <c r="A50" s="227">
        <v>43240</v>
      </c>
      <c r="B50" s="48">
        <v>37761</v>
      </c>
      <c r="C50"/>
      <c r="D50" s="49">
        <v>291.36</v>
      </c>
    </row>
    <row r="51" spans="1:5" ht="23.25">
      <c r="A51" s="227">
        <v>43241</v>
      </c>
      <c r="B51" s="48">
        <v>37762</v>
      </c>
      <c r="C51"/>
      <c r="D51" s="49">
        <v>291.36</v>
      </c>
      <c r="E51" s="50">
        <v>291.36</v>
      </c>
    </row>
    <row r="52" spans="1:4" ht="23.25">
      <c r="A52" s="227">
        <v>43242</v>
      </c>
      <c r="B52" s="48">
        <v>37763</v>
      </c>
      <c r="C52"/>
      <c r="D52" s="49">
        <v>291.53</v>
      </c>
    </row>
    <row r="53" spans="1:4" ht="23.25">
      <c r="A53" s="227">
        <v>43243</v>
      </c>
      <c r="B53" s="48">
        <v>37764</v>
      </c>
      <c r="C53"/>
      <c r="D53" s="49">
        <v>291.49</v>
      </c>
    </row>
    <row r="54" spans="1:4" ht="23.25">
      <c r="A54" s="227">
        <v>43244</v>
      </c>
      <c r="B54" s="48">
        <v>37765</v>
      </c>
      <c r="C54"/>
      <c r="D54" s="49">
        <v>291.41</v>
      </c>
    </row>
    <row r="55" spans="1:4" ht="23.25">
      <c r="A55" s="227">
        <v>43245</v>
      </c>
      <c r="B55" s="48">
        <v>37766</v>
      </c>
      <c r="C55"/>
      <c r="D55" s="49">
        <v>291.54</v>
      </c>
    </row>
    <row r="56" spans="1:4" ht="23.25">
      <c r="A56" s="227">
        <v>43246</v>
      </c>
      <c r="B56" s="48">
        <v>37767</v>
      </c>
      <c r="C56"/>
      <c r="D56" s="49">
        <v>291.47</v>
      </c>
    </row>
    <row r="57" spans="1:4" ht="23.25">
      <c r="A57" s="227">
        <v>43247</v>
      </c>
      <c r="B57" s="48">
        <v>37768</v>
      </c>
      <c r="C57"/>
      <c r="D57" s="49">
        <v>291.42</v>
      </c>
    </row>
    <row r="58" spans="1:5" ht="23.25">
      <c r="A58" s="227">
        <v>43248</v>
      </c>
      <c r="B58" s="48">
        <v>37769</v>
      </c>
      <c r="C58"/>
      <c r="D58" s="49">
        <v>291.53</v>
      </c>
      <c r="E58" s="55"/>
    </row>
    <row r="59" spans="1:4" ht="23.25">
      <c r="A59" s="227">
        <v>43249</v>
      </c>
      <c r="B59" s="48">
        <v>37770</v>
      </c>
      <c r="C59"/>
      <c r="D59" s="49">
        <v>291.55</v>
      </c>
    </row>
    <row r="60" spans="1:4" ht="23.25">
      <c r="A60" s="227">
        <v>43250</v>
      </c>
      <c r="B60" s="48">
        <v>37771</v>
      </c>
      <c r="C60"/>
      <c r="D60" s="49">
        <v>291.72</v>
      </c>
    </row>
    <row r="61" spans="1:4" ht="23.25">
      <c r="A61" s="227">
        <v>43251</v>
      </c>
      <c r="B61" s="48">
        <v>37772</v>
      </c>
      <c r="C61"/>
      <c r="D61" s="49">
        <v>291.72</v>
      </c>
    </row>
    <row r="62" spans="1:4" ht="23.25">
      <c r="A62" s="227">
        <v>43252</v>
      </c>
      <c r="B62" s="48">
        <v>37773</v>
      </c>
      <c r="C62"/>
      <c r="D62" s="49">
        <v>291.47</v>
      </c>
    </row>
    <row r="63" spans="1:4" ht="23.25">
      <c r="A63" s="227">
        <v>43253</v>
      </c>
      <c r="B63" s="48">
        <v>37774</v>
      </c>
      <c r="C63"/>
      <c r="D63" s="49">
        <v>291.46</v>
      </c>
    </row>
    <row r="64" spans="1:4" ht="23.25">
      <c r="A64" s="227">
        <v>43254</v>
      </c>
      <c r="B64" s="48">
        <v>37775</v>
      </c>
      <c r="C64"/>
      <c r="D64" s="49">
        <v>291.4</v>
      </c>
    </row>
    <row r="65" spans="1:4" ht="23.25">
      <c r="A65" s="227">
        <v>43255</v>
      </c>
      <c r="B65" s="48">
        <v>37776</v>
      </c>
      <c r="C65"/>
      <c r="D65" s="49">
        <v>291.41</v>
      </c>
    </row>
    <row r="66" spans="1:4" ht="23.25">
      <c r="A66" s="227">
        <v>43256</v>
      </c>
      <c r="B66" s="48">
        <v>37777</v>
      </c>
      <c r="C66"/>
      <c r="D66" s="49">
        <v>291.36</v>
      </c>
    </row>
    <row r="67" spans="1:4" ht="23.25">
      <c r="A67" s="227">
        <v>43257</v>
      </c>
      <c r="B67" s="48">
        <v>37778</v>
      </c>
      <c r="C67"/>
      <c r="D67" s="49">
        <v>291.35</v>
      </c>
    </row>
    <row r="68" spans="1:4" ht="23.25">
      <c r="A68" s="227">
        <v>43258</v>
      </c>
      <c r="B68" s="48">
        <v>37779</v>
      </c>
      <c r="C68"/>
      <c r="D68" s="49">
        <v>291.33</v>
      </c>
    </row>
    <row r="69" spans="1:4" ht="23.25">
      <c r="A69" s="227">
        <v>43259</v>
      </c>
      <c r="B69" s="48">
        <v>37780</v>
      </c>
      <c r="C69"/>
      <c r="D69" s="49">
        <v>291.34</v>
      </c>
    </row>
    <row r="70" spans="1:4" ht="23.25">
      <c r="A70" s="227">
        <v>43260</v>
      </c>
      <c r="B70" s="48">
        <v>37781</v>
      </c>
      <c r="C70"/>
      <c r="D70" s="49">
        <v>291.37</v>
      </c>
    </row>
    <row r="71" spans="1:4" ht="23.25">
      <c r="A71" s="227">
        <v>43261</v>
      </c>
      <c r="B71" s="48">
        <v>37782</v>
      </c>
      <c r="C71"/>
      <c r="D71" s="49">
        <v>291.35</v>
      </c>
    </row>
    <row r="72" spans="1:4" ht="23.25">
      <c r="A72" s="227">
        <v>43262</v>
      </c>
      <c r="B72" s="48">
        <v>37783</v>
      </c>
      <c r="C72"/>
      <c r="D72" s="49">
        <v>291.4</v>
      </c>
    </row>
    <row r="73" spans="1:4" ht="23.25">
      <c r="A73" s="227">
        <v>43263</v>
      </c>
      <c r="B73" s="48">
        <v>37784</v>
      </c>
      <c r="C73"/>
      <c r="D73" s="49">
        <v>291.44</v>
      </c>
    </row>
    <row r="74" spans="1:4" ht="23.25">
      <c r="A74" s="227">
        <v>43264</v>
      </c>
      <c r="B74" s="48">
        <v>37785</v>
      </c>
      <c r="C74"/>
      <c r="D74" s="49">
        <v>291.59</v>
      </c>
    </row>
    <row r="75" spans="1:4" ht="23.25">
      <c r="A75" s="227">
        <v>43265</v>
      </c>
      <c r="B75" s="48">
        <v>37786</v>
      </c>
      <c r="C75"/>
      <c r="D75" s="49">
        <v>291.71</v>
      </c>
    </row>
    <row r="76" spans="1:4" ht="23.25">
      <c r="A76" s="227">
        <v>43266</v>
      </c>
      <c r="B76" s="48">
        <v>37787</v>
      </c>
      <c r="C76"/>
      <c r="D76" s="49">
        <v>291.75</v>
      </c>
    </row>
    <row r="77" spans="1:4" ht="23.25">
      <c r="A77" s="227">
        <v>43267</v>
      </c>
      <c r="B77" s="48">
        <v>37788</v>
      </c>
      <c r="C77"/>
      <c r="D77" s="49">
        <v>291.6</v>
      </c>
    </row>
    <row r="78" spans="1:4" ht="23.25">
      <c r="A78" s="227">
        <v>43268</v>
      </c>
      <c r="B78" s="48">
        <v>37789</v>
      </c>
      <c r="C78"/>
      <c r="D78" s="49">
        <v>292.21</v>
      </c>
    </row>
    <row r="79" spans="1:5" ht="23.25">
      <c r="A79" s="227">
        <v>43269</v>
      </c>
      <c r="B79" s="48">
        <v>37790</v>
      </c>
      <c r="C79"/>
      <c r="D79" s="49">
        <v>292.79</v>
      </c>
      <c r="E79" s="50">
        <v>292.69</v>
      </c>
    </row>
    <row r="80" spans="1:4" ht="23.25">
      <c r="A80" s="227">
        <v>43270</v>
      </c>
      <c r="B80" s="48">
        <v>37791</v>
      </c>
      <c r="C80"/>
      <c r="D80" s="49">
        <v>292.82</v>
      </c>
    </row>
    <row r="81" spans="1:4" ht="23.25">
      <c r="A81" s="227">
        <v>43271</v>
      </c>
      <c r="B81" s="48">
        <v>37792</v>
      </c>
      <c r="C81"/>
      <c r="D81" s="49">
        <v>292.02</v>
      </c>
    </row>
    <row r="82" spans="1:4" ht="23.25">
      <c r="A82" s="227">
        <v>43272</v>
      </c>
      <c r="B82" s="48">
        <v>37793</v>
      </c>
      <c r="C82"/>
      <c r="D82" s="49">
        <v>291.81</v>
      </c>
    </row>
    <row r="83" spans="1:5" ht="23.25">
      <c r="A83" s="227">
        <v>43273</v>
      </c>
      <c r="B83" s="48">
        <v>37794</v>
      </c>
      <c r="C83"/>
      <c r="D83" s="49">
        <v>291.72</v>
      </c>
      <c r="E83" s="50">
        <v>291.68</v>
      </c>
    </row>
    <row r="84" spans="1:4" ht="23.25">
      <c r="A84" s="227">
        <v>43274</v>
      </c>
      <c r="B84" s="48">
        <v>37795</v>
      </c>
      <c r="C84"/>
      <c r="D84" s="49">
        <v>291.66</v>
      </c>
    </row>
    <row r="85" spans="1:4" ht="23.25">
      <c r="A85" s="227">
        <v>43275</v>
      </c>
      <c r="B85" s="48">
        <v>37796</v>
      </c>
      <c r="C85"/>
      <c r="D85" s="49">
        <v>291.71</v>
      </c>
    </row>
    <row r="86" spans="1:5" ht="23.25">
      <c r="A86" s="227">
        <v>43276</v>
      </c>
      <c r="B86" s="48">
        <v>37797</v>
      </c>
      <c r="C86"/>
      <c r="D86" s="49">
        <v>291.83</v>
      </c>
      <c r="E86" s="50">
        <v>291.81</v>
      </c>
    </row>
    <row r="87" spans="1:5" ht="23.25">
      <c r="A87" s="227">
        <v>43277</v>
      </c>
      <c r="B87" s="48">
        <v>37798</v>
      </c>
      <c r="C87"/>
      <c r="D87" s="49">
        <v>291.83</v>
      </c>
      <c r="E87" s="55"/>
    </row>
    <row r="88" spans="1:4" ht="23.25">
      <c r="A88" s="227">
        <v>43278</v>
      </c>
      <c r="B88" s="48">
        <v>37799</v>
      </c>
      <c r="C88"/>
      <c r="D88" s="49">
        <v>291.7</v>
      </c>
    </row>
    <row r="89" spans="1:4" ht="23.25">
      <c r="A89" s="227">
        <v>43279</v>
      </c>
      <c r="B89" s="48">
        <v>37800</v>
      </c>
      <c r="C89"/>
      <c r="D89" s="49">
        <v>291.74</v>
      </c>
    </row>
    <row r="90" spans="1:4" ht="23.25">
      <c r="A90" s="227">
        <v>43280</v>
      </c>
      <c r="B90" s="48">
        <v>37801</v>
      </c>
      <c r="C90"/>
      <c r="D90" s="49">
        <v>291.78</v>
      </c>
    </row>
    <row r="91" spans="1:4" ht="23.25">
      <c r="A91" s="227">
        <v>43281</v>
      </c>
      <c r="B91" s="48">
        <v>37802</v>
      </c>
      <c r="C91"/>
      <c r="D91" s="49">
        <v>291.64</v>
      </c>
    </row>
    <row r="92" spans="1:4" ht="23.25">
      <c r="A92" s="227">
        <v>43282</v>
      </c>
      <c r="B92" s="48">
        <v>37803</v>
      </c>
      <c r="C92"/>
      <c r="D92" s="49">
        <v>291.47</v>
      </c>
    </row>
    <row r="93" spans="1:4" ht="23.25">
      <c r="A93" s="227">
        <v>43283</v>
      </c>
      <c r="B93" s="48">
        <v>37804</v>
      </c>
      <c r="C93"/>
      <c r="D93" s="49">
        <v>291.46</v>
      </c>
    </row>
    <row r="94" spans="1:4" ht="23.25">
      <c r="A94" s="227">
        <v>43284</v>
      </c>
      <c r="B94" s="48">
        <v>37805</v>
      </c>
      <c r="C94"/>
      <c r="D94" s="49">
        <v>291.4</v>
      </c>
    </row>
    <row r="95" spans="1:4" ht="23.25">
      <c r="A95" s="227">
        <v>43285</v>
      </c>
      <c r="B95" s="48">
        <v>37806</v>
      </c>
      <c r="C95"/>
      <c r="D95" s="49">
        <v>291.41</v>
      </c>
    </row>
    <row r="96" spans="1:4" ht="23.25">
      <c r="A96" s="227">
        <v>43286</v>
      </c>
      <c r="B96" s="48">
        <v>37807</v>
      </c>
      <c r="C96"/>
      <c r="D96" s="49">
        <v>291.36</v>
      </c>
    </row>
    <row r="97" spans="1:4" ht="23.25">
      <c r="A97" s="227">
        <v>43287</v>
      </c>
      <c r="B97" s="48">
        <v>37808</v>
      </c>
      <c r="C97"/>
      <c r="D97" s="49">
        <v>291.35</v>
      </c>
    </row>
    <row r="98" spans="1:4" ht="23.25">
      <c r="A98" s="227">
        <v>43288</v>
      </c>
      <c r="B98" s="48">
        <v>37809</v>
      </c>
      <c r="C98"/>
      <c r="D98" s="49">
        <v>291.33</v>
      </c>
    </row>
    <row r="99" spans="1:4" ht="23.25">
      <c r="A99" s="227">
        <v>43289</v>
      </c>
      <c r="B99" s="48">
        <v>37810</v>
      </c>
      <c r="C99"/>
      <c r="D99" s="49">
        <v>291.34</v>
      </c>
    </row>
    <row r="100" spans="1:4" ht="23.25">
      <c r="A100" s="227">
        <v>43290</v>
      </c>
      <c r="B100" s="48">
        <v>37811</v>
      </c>
      <c r="C100"/>
      <c r="D100" s="49">
        <v>291.37</v>
      </c>
    </row>
    <row r="101" spans="1:4" ht="23.25">
      <c r="A101" s="227">
        <v>43291</v>
      </c>
      <c r="B101" s="48">
        <v>37812</v>
      </c>
      <c r="C101"/>
      <c r="D101" s="49">
        <v>291.35</v>
      </c>
    </row>
    <row r="102" spans="1:4" ht="23.25">
      <c r="A102" s="227">
        <v>43292</v>
      </c>
      <c r="B102" s="48">
        <v>37813</v>
      </c>
      <c r="C102"/>
      <c r="D102" s="49">
        <v>291.4</v>
      </c>
    </row>
    <row r="103" spans="1:4" ht="23.25">
      <c r="A103" s="227">
        <v>43293</v>
      </c>
      <c r="B103" s="48">
        <v>37814</v>
      </c>
      <c r="C103"/>
      <c r="D103" s="49">
        <v>291.44</v>
      </c>
    </row>
    <row r="104" spans="1:4" ht="23.25">
      <c r="A104" s="227">
        <v>43294</v>
      </c>
      <c r="B104" s="48">
        <v>37815</v>
      </c>
      <c r="C104"/>
      <c r="D104" s="49">
        <v>291.59</v>
      </c>
    </row>
    <row r="105" spans="1:4" ht="23.25">
      <c r="A105" s="227">
        <v>43295</v>
      </c>
      <c r="B105" s="48">
        <v>37816</v>
      </c>
      <c r="C105"/>
      <c r="D105" s="49">
        <v>291.71</v>
      </c>
    </row>
    <row r="106" spans="1:4" ht="23.25">
      <c r="A106" s="227">
        <v>43296</v>
      </c>
      <c r="B106" s="48">
        <v>37817</v>
      </c>
      <c r="C106"/>
      <c r="D106" s="49">
        <v>291.75</v>
      </c>
    </row>
    <row r="107" spans="1:4" ht="23.25">
      <c r="A107" s="227">
        <v>43297</v>
      </c>
      <c r="B107" s="48">
        <v>37818</v>
      </c>
      <c r="C107"/>
      <c r="D107" s="49">
        <v>291.6</v>
      </c>
    </row>
    <row r="108" spans="1:4" ht="23.25">
      <c r="A108" s="227">
        <v>43298</v>
      </c>
      <c r="B108" s="48">
        <v>37819</v>
      </c>
      <c r="C108"/>
      <c r="D108" s="49">
        <v>292.21</v>
      </c>
    </row>
    <row r="109" spans="1:5" ht="23.25">
      <c r="A109" s="227">
        <v>43299</v>
      </c>
      <c r="B109" s="48">
        <v>37820</v>
      </c>
      <c r="C109"/>
      <c r="D109" s="49">
        <v>292.79</v>
      </c>
      <c r="E109" s="50">
        <v>292.69</v>
      </c>
    </row>
    <row r="110" spans="1:4" ht="23.25">
      <c r="A110" s="227">
        <v>43300</v>
      </c>
      <c r="B110" s="48">
        <v>37821</v>
      </c>
      <c r="C110"/>
      <c r="D110" s="49">
        <v>292.82</v>
      </c>
    </row>
    <row r="111" spans="1:4" ht="23.25">
      <c r="A111" s="227">
        <v>43301</v>
      </c>
      <c r="B111" s="48">
        <v>37822</v>
      </c>
      <c r="C111"/>
      <c r="D111" s="49">
        <v>292.02</v>
      </c>
    </row>
    <row r="112" spans="1:4" ht="23.25">
      <c r="A112" s="227">
        <v>43302</v>
      </c>
      <c r="B112" s="48">
        <v>37823</v>
      </c>
      <c r="C112"/>
      <c r="D112" s="49">
        <v>291.81</v>
      </c>
    </row>
    <row r="113" spans="1:5" ht="23.25">
      <c r="A113" s="227">
        <v>43303</v>
      </c>
      <c r="B113" s="48">
        <v>37824</v>
      </c>
      <c r="C113"/>
      <c r="D113" s="49">
        <v>291.72</v>
      </c>
      <c r="E113" s="50">
        <v>291.68</v>
      </c>
    </row>
    <row r="114" spans="1:4" ht="23.25">
      <c r="A114" s="227">
        <v>43304</v>
      </c>
      <c r="B114" s="48">
        <v>37825</v>
      </c>
      <c r="C114"/>
      <c r="D114" s="49">
        <v>291.66</v>
      </c>
    </row>
    <row r="115" spans="1:4" ht="23.25">
      <c r="A115" s="227">
        <v>43305</v>
      </c>
      <c r="B115" s="48">
        <v>37826</v>
      </c>
      <c r="C115"/>
      <c r="D115" s="49">
        <v>291.71</v>
      </c>
    </row>
    <row r="116" spans="1:5" ht="23.25">
      <c r="A116" s="227">
        <v>43306</v>
      </c>
      <c r="B116" s="48">
        <v>37827</v>
      </c>
      <c r="C116"/>
      <c r="D116" s="49">
        <v>291.83</v>
      </c>
      <c r="E116" s="50">
        <v>291.81</v>
      </c>
    </row>
    <row r="117" spans="1:4" ht="23.25">
      <c r="A117" s="227">
        <v>43307</v>
      </c>
      <c r="B117" s="48">
        <v>37828</v>
      </c>
      <c r="C117"/>
      <c r="D117" s="49">
        <v>291.83</v>
      </c>
    </row>
    <row r="118" spans="1:4" ht="23.25">
      <c r="A118" s="227">
        <v>43308</v>
      </c>
      <c r="B118" s="48">
        <v>37829</v>
      </c>
      <c r="C118"/>
      <c r="D118" s="49">
        <v>291.7</v>
      </c>
    </row>
    <row r="119" spans="1:4" ht="23.25">
      <c r="A119" s="227">
        <v>43309</v>
      </c>
      <c r="B119" s="48">
        <v>37830</v>
      </c>
      <c r="C119"/>
      <c r="D119" s="49">
        <v>291.74</v>
      </c>
    </row>
    <row r="120" spans="1:4" ht="23.25">
      <c r="A120" s="227">
        <v>43310</v>
      </c>
      <c r="B120" s="48">
        <v>37831</v>
      </c>
      <c r="C120"/>
      <c r="D120" s="49">
        <v>291.78</v>
      </c>
    </row>
    <row r="121" spans="1:4" ht="23.25">
      <c r="A121" s="227">
        <v>43311</v>
      </c>
      <c r="B121" s="48">
        <v>37832</v>
      </c>
      <c r="C121"/>
      <c r="D121" s="49">
        <v>291.64</v>
      </c>
    </row>
    <row r="122" spans="1:4" ht="23.25">
      <c r="A122" s="227">
        <v>43312</v>
      </c>
      <c r="B122" s="48">
        <v>37833</v>
      </c>
      <c r="C122"/>
      <c r="D122" s="49">
        <v>291.61</v>
      </c>
    </row>
    <row r="123" spans="1:4" ht="23.25">
      <c r="A123" s="227">
        <v>43313</v>
      </c>
      <c r="B123" s="48">
        <v>37834</v>
      </c>
      <c r="C123"/>
      <c r="D123" s="49">
        <v>291.65</v>
      </c>
    </row>
    <row r="124" spans="1:4" ht="23.25">
      <c r="A124" s="227">
        <v>43314</v>
      </c>
      <c r="B124" s="48">
        <v>37835</v>
      </c>
      <c r="C124"/>
      <c r="D124" s="49">
        <v>291.86</v>
      </c>
    </row>
    <row r="125" spans="1:4" ht="23.25">
      <c r="A125" s="227">
        <v>43315</v>
      </c>
      <c r="B125" s="48">
        <v>37836</v>
      </c>
      <c r="C125"/>
      <c r="D125" s="49">
        <v>291.67</v>
      </c>
    </row>
    <row r="126" spans="1:4" ht="23.25">
      <c r="A126" s="227">
        <v>43316</v>
      </c>
      <c r="B126" s="48">
        <v>37837</v>
      </c>
      <c r="C126"/>
      <c r="D126" s="49">
        <v>291.54</v>
      </c>
    </row>
    <row r="127" spans="1:4" ht="23.25">
      <c r="A127" s="227">
        <v>43317</v>
      </c>
      <c r="B127" s="48">
        <v>37838</v>
      </c>
      <c r="C127"/>
      <c r="D127" s="49">
        <v>291.52</v>
      </c>
    </row>
    <row r="128" spans="1:4" ht="23.25">
      <c r="A128" s="227">
        <v>43318</v>
      </c>
      <c r="B128" s="48">
        <v>37839</v>
      </c>
      <c r="C128"/>
      <c r="D128" s="49">
        <v>291.5</v>
      </c>
    </row>
    <row r="129" spans="1:4" ht="23.25">
      <c r="A129" s="227">
        <v>43319</v>
      </c>
      <c r="B129" s="48">
        <v>37840</v>
      </c>
      <c r="C129"/>
      <c r="D129" s="49">
        <v>291.49</v>
      </c>
    </row>
    <row r="130" spans="1:4" ht="23.25">
      <c r="A130" s="227">
        <v>43320</v>
      </c>
      <c r="B130" s="48">
        <v>37841</v>
      </c>
      <c r="C130"/>
      <c r="D130" s="49">
        <v>291.46</v>
      </c>
    </row>
    <row r="131" spans="1:4" ht="23.25">
      <c r="A131" s="227">
        <v>43321</v>
      </c>
      <c r="B131" s="48">
        <v>37842</v>
      </c>
      <c r="C131"/>
      <c r="D131" s="49">
        <v>291.61</v>
      </c>
    </row>
    <row r="132" spans="1:4" ht="23.25">
      <c r="A132" s="227">
        <v>43322</v>
      </c>
      <c r="B132" s="48">
        <v>37843</v>
      </c>
      <c r="C132"/>
      <c r="D132" s="49">
        <v>291.87</v>
      </c>
    </row>
    <row r="133" spans="1:4" ht="23.25">
      <c r="A133" s="227">
        <v>43323</v>
      </c>
      <c r="B133" s="48">
        <v>37844</v>
      </c>
      <c r="C133"/>
      <c r="D133" s="49">
        <v>291.71</v>
      </c>
    </row>
    <row r="134" spans="1:4" ht="23.25">
      <c r="A134" s="227">
        <v>43324</v>
      </c>
      <c r="B134" s="48">
        <v>37845</v>
      </c>
      <c r="C134"/>
      <c r="D134" s="49">
        <v>291.61</v>
      </c>
    </row>
    <row r="135" spans="1:4" ht="23.25">
      <c r="A135" s="227">
        <v>43325</v>
      </c>
      <c r="B135" s="48">
        <v>37846</v>
      </c>
      <c r="C135"/>
      <c r="D135" s="49">
        <v>291.53</v>
      </c>
    </row>
    <row r="136" spans="1:4" ht="23.25">
      <c r="A136" s="227">
        <v>43326</v>
      </c>
      <c r="B136" s="48">
        <v>37847</v>
      </c>
      <c r="C136"/>
      <c r="D136" s="49">
        <v>291.47</v>
      </c>
    </row>
    <row r="137" spans="1:4" ht="23.25">
      <c r="A137" s="227">
        <v>43327</v>
      </c>
      <c r="B137" s="48">
        <v>37848</v>
      </c>
      <c r="C137"/>
      <c r="D137" s="49">
        <v>291.45</v>
      </c>
    </row>
    <row r="138" spans="1:4" ht="23.25">
      <c r="A138" s="227">
        <v>43328</v>
      </c>
      <c r="B138" s="48">
        <v>37849</v>
      </c>
      <c r="C138"/>
      <c r="D138" s="49">
        <v>291.44</v>
      </c>
    </row>
    <row r="139" spans="1:4" ht="23.25">
      <c r="A139" s="227">
        <v>43329</v>
      </c>
      <c r="B139" s="48">
        <v>37850</v>
      </c>
      <c r="C139"/>
      <c r="D139" s="49">
        <v>291.79</v>
      </c>
    </row>
    <row r="140" spans="1:5" ht="23.25">
      <c r="A140" s="227">
        <v>43330</v>
      </c>
      <c r="B140" s="48">
        <v>37851</v>
      </c>
      <c r="C140"/>
      <c r="D140" s="49">
        <v>294.64</v>
      </c>
      <c r="E140" s="50">
        <v>294.38</v>
      </c>
    </row>
    <row r="141" spans="1:5" ht="23.25">
      <c r="A141" s="227">
        <v>43331</v>
      </c>
      <c r="B141" s="48">
        <v>37852</v>
      </c>
      <c r="C141"/>
      <c r="D141" s="49">
        <v>293.52</v>
      </c>
      <c r="E141" s="50">
        <v>294.195</v>
      </c>
    </row>
    <row r="142" spans="1:4" ht="23.25">
      <c r="A142" s="227">
        <v>43332</v>
      </c>
      <c r="B142" s="48">
        <v>37853</v>
      </c>
      <c r="C142"/>
      <c r="D142" s="49">
        <v>292.29</v>
      </c>
    </row>
    <row r="143" spans="1:5" ht="23.25">
      <c r="A143" s="227">
        <v>43333</v>
      </c>
      <c r="B143" s="48">
        <v>37854</v>
      </c>
      <c r="C143"/>
      <c r="D143" s="49">
        <v>291.95</v>
      </c>
      <c r="E143" s="50">
        <v>291.85</v>
      </c>
    </row>
    <row r="144" spans="1:4" ht="23.25">
      <c r="A144" s="227">
        <v>43334</v>
      </c>
      <c r="B144" s="48">
        <v>37855</v>
      </c>
      <c r="C144"/>
      <c r="D144" s="49">
        <v>291.79</v>
      </c>
    </row>
    <row r="145" spans="1:4" ht="23.25">
      <c r="A145" s="227">
        <v>43335</v>
      </c>
      <c r="B145" s="48">
        <v>37856</v>
      </c>
      <c r="C145"/>
      <c r="D145" s="49">
        <v>291.62</v>
      </c>
    </row>
    <row r="146" spans="1:4" ht="23.25">
      <c r="A146" s="227">
        <v>43336</v>
      </c>
      <c r="B146" s="48">
        <v>37857</v>
      </c>
      <c r="C146"/>
      <c r="D146" s="49">
        <v>291.57</v>
      </c>
    </row>
    <row r="147" spans="1:4" ht="23.25">
      <c r="A147" s="227">
        <v>43337</v>
      </c>
      <c r="B147" s="48">
        <v>37858</v>
      </c>
      <c r="C147"/>
      <c r="D147" s="49">
        <v>291.58</v>
      </c>
    </row>
    <row r="148" spans="1:4" ht="23.25">
      <c r="A148" s="227">
        <v>43338</v>
      </c>
      <c r="B148" s="48">
        <v>37859</v>
      </c>
      <c r="C148"/>
      <c r="D148" s="49">
        <v>291.5</v>
      </c>
    </row>
    <row r="149" spans="1:4" ht="23.25">
      <c r="A149" s="227">
        <v>43339</v>
      </c>
      <c r="B149" s="48">
        <v>37860</v>
      </c>
      <c r="C149"/>
      <c r="D149" s="49">
        <v>292.11</v>
      </c>
    </row>
    <row r="150" spans="1:4" ht="23.25">
      <c r="A150" s="227">
        <v>43340</v>
      </c>
      <c r="B150" s="48">
        <v>37861</v>
      </c>
      <c r="C150"/>
      <c r="D150" s="49">
        <v>292.66</v>
      </c>
    </row>
    <row r="151" spans="1:4" ht="23.25">
      <c r="A151" s="227">
        <v>43341</v>
      </c>
      <c r="B151" s="48">
        <v>37862</v>
      </c>
      <c r="C151"/>
      <c r="D151" s="49">
        <v>291.99</v>
      </c>
    </row>
    <row r="152" spans="1:4" ht="23.25">
      <c r="A152" s="227">
        <v>43342</v>
      </c>
      <c r="B152" s="48">
        <v>37863</v>
      </c>
      <c r="C152"/>
      <c r="D152" s="49">
        <v>291.68</v>
      </c>
    </row>
    <row r="153" spans="1:4" ht="23.25">
      <c r="A153" s="227">
        <v>43343</v>
      </c>
      <c r="B153" s="48">
        <v>37864</v>
      </c>
      <c r="C153"/>
      <c r="D153" s="49">
        <v>291.62</v>
      </c>
    </row>
    <row r="154" spans="1:4" ht="23.25">
      <c r="A154" s="227">
        <v>43344</v>
      </c>
      <c r="B154" s="48">
        <v>37865</v>
      </c>
      <c r="C154"/>
      <c r="D154" s="49">
        <v>291.6</v>
      </c>
    </row>
    <row r="155" spans="1:4" ht="23.25">
      <c r="A155" s="227">
        <v>43345</v>
      </c>
      <c r="B155" s="48">
        <v>37866</v>
      </c>
      <c r="C155"/>
      <c r="D155" s="49">
        <v>291.53</v>
      </c>
    </row>
    <row r="156" spans="1:5" ht="23.25">
      <c r="A156" s="227">
        <v>43346</v>
      </c>
      <c r="B156" s="48">
        <v>37867</v>
      </c>
      <c r="C156"/>
      <c r="D156" s="49">
        <v>291.55</v>
      </c>
      <c r="E156" s="50">
        <v>291.47</v>
      </c>
    </row>
    <row r="157" spans="1:4" ht="23.25">
      <c r="A157" s="227">
        <v>43347</v>
      </c>
      <c r="B157" s="48">
        <v>37868</v>
      </c>
      <c r="C157"/>
      <c r="D157" s="49">
        <v>291.57</v>
      </c>
    </row>
    <row r="158" spans="1:4" ht="23.25">
      <c r="A158" s="227">
        <v>43348</v>
      </c>
      <c r="B158" s="48">
        <v>37869</v>
      </c>
      <c r="C158"/>
      <c r="D158" s="49">
        <v>291.54</v>
      </c>
    </row>
    <row r="159" spans="1:4" ht="23.25">
      <c r="A159" s="227">
        <v>43349</v>
      </c>
      <c r="B159" s="48">
        <v>37870</v>
      </c>
      <c r="C159"/>
      <c r="D159" s="49">
        <v>291.48</v>
      </c>
    </row>
    <row r="160" spans="1:4" ht="23.25">
      <c r="A160" s="227">
        <v>43350</v>
      </c>
      <c r="B160" s="48">
        <v>37871</v>
      </c>
      <c r="C160"/>
      <c r="D160" s="49">
        <v>291.46</v>
      </c>
    </row>
    <row r="161" spans="1:4" ht="23.25">
      <c r="A161" s="227">
        <v>43351</v>
      </c>
      <c r="B161" s="48">
        <v>37872</v>
      </c>
      <c r="C161"/>
      <c r="D161" s="49">
        <v>291.57</v>
      </c>
    </row>
    <row r="162" spans="1:4" ht="23.25">
      <c r="A162" s="227">
        <v>43352</v>
      </c>
      <c r="B162" s="48">
        <v>37873</v>
      </c>
      <c r="C162"/>
      <c r="D162" s="49">
        <v>291.7</v>
      </c>
    </row>
    <row r="163" spans="1:4" ht="23.25">
      <c r="A163" s="227">
        <v>43353</v>
      </c>
      <c r="B163" s="48">
        <v>37874</v>
      </c>
      <c r="C163"/>
      <c r="D163" s="49">
        <v>292.75</v>
      </c>
    </row>
    <row r="164" spans="1:4" ht="23.25">
      <c r="A164" s="227">
        <v>43354</v>
      </c>
      <c r="B164" s="48">
        <v>37875</v>
      </c>
      <c r="C164"/>
      <c r="D164" s="49">
        <v>292.37</v>
      </c>
    </row>
    <row r="165" spans="1:4" ht="23.25">
      <c r="A165" s="227">
        <v>43355</v>
      </c>
      <c r="B165" s="48">
        <v>37876</v>
      </c>
      <c r="C165"/>
      <c r="D165" s="49">
        <v>291.86</v>
      </c>
    </row>
    <row r="166" spans="1:4" ht="23.25">
      <c r="A166" s="227">
        <v>43356</v>
      </c>
      <c r="B166" s="48">
        <v>37877</v>
      </c>
      <c r="C166"/>
      <c r="D166" s="49">
        <v>291.84</v>
      </c>
    </row>
    <row r="167" spans="1:4" ht="23.25">
      <c r="A167" s="227">
        <v>43357</v>
      </c>
      <c r="B167" s="48">
        <v>37878</v>
      </c>
      <c r="C167"/>
      <c r="D167" s="49">
        <v>291.74</v>
      </c>
    </row>
    <row r="168" spans="1:4" ht="23.25">
      <c r="A168" s="227">
        <v>43358</v>
      </c>
      <c r="B168" s="48">
        <v>37879</v>
      </c>
      <c r="C168"/>
      <c r="D168" s="49">
        <v>291.63</v>
      </c>
    </row>
    <row r="169" spans="1:4" ht="23.25">
      <c r="A169" s="227">
        <v>43359</v>
      </c>
      <c r="B169" s="48">
        <v>37880</v>
      </c>
      <c r="C169"/>
      <c r="D169" s="49">
        <v>291.56</v>
      </c>
    </row>
    <row r="170" spans="1:4" ht="23.25">
      <c r="A170" s="227">
        <v>43360</v>
      </c>
      <c r="B170" s="48">
        <v>37881</v>
      </c>
      <c r="C170"/>
      <c r="D170" s="49">
        <v>291.47</v>
      </c>
    </row>
    <row r="171" spans="1:5" ht="23.25">
      <c r="A171" s="227">
        <v>43361</v>
      </c>
      <c r="B171" s="48">
        <v>37882</v>
      </c>
      <c r="C171"/>
      <c r="D171" s="49">
        <v>292.61</v>
      </c>
      <c r="E171" s="50">
        <v>291.63</v>
      </c>
    </row>
    <row r="172" spans="1:4" ht="23.25">
      <c r="A172" s="227">
        <v>43362</v>
      </c>
      <c r="B172" s="48">
        <v>37883</v>
      </c>
      <c r="C172"/>
      <c r="D172" s="49">
        <v>292.42</v>
      </c>
    </row>
    <row r="173" spans="1:4" ht="23.25">
      <c r="A173" s="227">
        <v>43363</v>
      </c>
      <c r="B173" s="48">
        <v>37884</v>
      </c>
      <c r="C173"/>
      <c r="D173" s="49">
        <v>292.44</v>
      </c>
    </row>
    <row r="174" spans="1:4" ht="23.25">
      <c r="A174" s="227">
        <v>43364</v>
      </c>
      <c r="B174" s="48">
        <v>37885</v>
      </c>
      <c r="C174"/>
      <c r="D174" s="49">
        <v>292.05</v>
      </c>
    </row>
    <row r="175" spans="1:4" ht="23.25">
      <c r="A175" s="227">
        <v>43365</v>
      </c>
      <c r="B175" s="48">
        <v>37886</v>
      </c>
      <c r="C175"/>
      <c r="D175" s="49">
        <v>291.75</v>
      </c>
    </row>
    <row r="176" spans="1:5" ht="23.25">
      <c r="A176" s="227">
        <v>43366</v>
      </c>
      <c r="B176" s="48">
        <v>37887</v>
      </c>
      <c r="C176"/>
      <c r="D176" s="49">
        <v>291.76</v>
      </c>
      <c r="E176" s="57"/>
    </row>
    <row r="177" spans="1:5" ht="23.25">
      <c r="A177" s="227">
        <v>43367</v>
      </c>
      <c r="B177" s="48">
        <v>37888</v>
      </c>
      <c r="C177"/>
      <c r="D177" s="49">
        <v>291.63</v>
      </c>
      <c r="E177" s="50">
        <v>291.62</v>
      </c>
    </row>
    <row r="178" spans="1:4" ht="23.25">
      <c r="A178" s="227">
        <v>43368</v>
      </c>
      <c r="B178" s="48">
        <v>37889</v>
      </c>
      <c r="C178"/>
      <c r="D178" s="49">
        <v>291.67</v>
      </c>
    </row>
    <row r="179" spans="1:4" ht="23.25">
      <c r="A179" s="227">
        <v>43369</v>
      </c>
      <c r="B179" s="48">
        <v>37890</v>
      </c>
      <c r="C179"/>
      <c r="D179" s="49">
        <v>291.65</v>
      </c>
    </row>
    <row r="180" spans="1:5" ht="23.25">
      <c r="A180" s="227">
        <v>43370</v>
      </c>
      <c r="B180" s="48">
        <v>37891</v>
      </c>
      <c r="C180"/>
      <c r="D180" s="49">
        <v>291.63</v>
      </c>
      <c r="E180" s="55"/>
    </row>
    <row r="181" spans="1:4" ht="23.25">
      <c r="A181" s="227">
        <v>43371</v>
      </c>
      <c r="B181" s="48">
        <v>37892</v>
      </c>
      <c r="C181"/>
      <c r="D181" s="49">
        <v>291.62</v>
      </c>
    </row>
    <row r="182" spans="1:4" ht="23.25">
      <c r="A182" s="227">
        <v>43372</v>
      </c>
      <c r="B182" s="48">
        <v>37893</v>
      </c>
      <c r="C182"/>
      <c r="D182" s="49">
        <v>291.69</v>
      </c>
    </row>
    <row r="183" spans="1:4" ht="23.25">
      <c r="A183" s="227">
        <v>43373</v>
      </c>
      <c r="B183" s="48">
        <v>37894</v>
      </c>
      <c r="C183"/>
      <c r="D183" s="49">
        <v>291.8</v>
      </c>
    </row>
    <row r="184" spans="1:4" ht="23.25">
      <c r="A184" s="227">
        <v>43374</v>
      </c>
      <c r="B184" s="48">
        <v>37895</v>
      </c>
      <c r="C184"/>
      <c r="D184" s="49">
        <v>291.86</v>
      </c>
    </row>
    <row r="185" spans="1:4" ht="23.25">
      <c r="A185" s="227">
        <v>43375</v>
      </c>
      <c r="B185" s="48">
        <v>37896</v>
      </c>
      <c r="C185"/>
      <c r="D185" s="49">
        <v>292.14</v>
      </c>
    </row>
    <row r="186" spans="1:5" ht="23.25">
      <c r="A186" s="227">
        <v>43376</v>
      </c>
      <c r="B186" s="48">
        <v>37897</v>
      </c>
      <c r="C186"/>
      <c r="D186" s="49">
        <v>292.51</v>
      </c>
      <c r="E186" s="50">
        <v>292.48</v>
      </c>
    </row>
    <row r="187" spans="1:4" ht="23.25">
      <c r="A187" s="227">
        <v>43377</v>
      </c>
      <c r="B187" s="48">
        <v>37898</v>
      </c>
      <c r="C187"/>
      <c r="D187" s="49">
        <v>292.39</v>
      </c>
    </row>
    <row r="188" spans="1:4" ht="23.25">
      <c r="A188" s="227">
        <v>43378</v>
      </c>
      <c r="B188" s="48">
        <v>37899</v>
      </c>
      <c r="C188"/>
      <c r="D188" s="49">
        <v>291.95</v>
      </c>
    </row>
    <row r="189" spans="1:4" ht="23.25">
      <c r="A189" s="227">
        <v>43379</v>
      </c>
      <c r="B189" s="48">
        <v>37900</v>
      </c>
      <c r="C189"/>
      <c r="D189" s="49">
        <v>291.77</v>
      </c>
    </row>
    <row r="190" spans="1:4" ht="23.25">
      <c r="A190" s="227">
        <v>43380</v>
      </c>
      <c r="B190" s="48">
        <v>37901</v>
      </c>
      <c r="C190"/>
      <c r="D190" s="49">
        <v>291.69</v>
      </c>
    </row>
    <row r="191" spans="1:4" ht="23.25">
      <c r="A191" s="227">
        <v>43381</v>
      </c>
      <c r="B191" s="48">
        <v>37902</v>
      </c>
      <c r="C191"/>
      <c r="D191" s="49">
        <v>291.64</v>
      </c>
    </row>
    <row r="192" spans="1:4" ht="23.25">
      <c r="A192" s="227">
        <v>43382</v>
      </c>
      <c r="B192" s="48">
        <v>37903</v>
      </c>
      <c r="C192"/>
      <c r="D192" s="49">
        <v>291.61</v>
      </c>
    </row>
    <row r="193" spans="1:4" ht="23.25">
      <c r="A193" s="227">
        <v>43383</v>
      </c>
      <c r="B193" s="48">
        <v>37904</v>
      </c>
      <c r="C193"/>
      <c r="D193" s="49">
        <v>291.57</v>
      </c>
    </row>
    <row r="194" spans="1:4" ht="23.25">
      <c r="A194" s="227">
        <v>43384</v>
      </c>
      <c r="B194" s="48">
        <v>37905</v>
      </c>
      <c r="C194"/>
      <c r="D194" s="49">
        <v>291.69</v>
      </c>
    </row>
    <row r="195" spans="1:4" ht="23.25">
      <c r="A195" s="227">
        <v>43385</v>
      </c>
      <c r="B195" s="48">
        <v>37906</v>
      </c>
      <c r="C195"/>
      <c r="D195" s="49">
        <v>291.74</v>
      </c>
    </row>
    <row r="196" spans="1:5" ht="23.25">
      <c r="A196" s="227">
        <v>43386</v>
      </c>
      <c r="B196" s="48">
        <v>37907</v>
      </c>
      <c r="C196"/>
      <c r="D196" s="49">
        <v>291.64</v>
      </c>
      <c r="E196" s="50">
        <v>291.59</v>
      </c>
    </row>
    <row r="197" spans="1:4" ht="23.25">
      <c r="A197" s="227">
        <v>43387</v>
      </c>
      <c r="B197" s="48">
        <v>37908</v>
      </c>
      <c r="C197"/>
      <c r="D197" s="49">
        <v>291.61</v>
      </c>
    </row>
    <row r="198" spans="1:4" ht="23.25">
      <c r="A198" s="227">
        <v>43388</v>
      </c>
      <c r="B198" s="48">
        <v>37909</v>
      </c>
      <c r="C198"/>
      <c r="D198" s="49">
        <v>291.58</v>
      </c>
    </row>
    <row r="199" spans="1:5" ht="23.25">
      <c r="A199" s="227">
        <v>43389</v>
      </c>
      <c r="B199" s="48">
        <v>37910</v>
      </c>
      <c r="C199"/>
      <c r="D199" s="49">
        <v>291.6</v>
      </c>
      <c r="E199" s="50">
        <v>291.6</v>
      </c>
    </row>
    <row r="200" spans="1:4" ht="23.25">
      <c r="A200" s="227">
        <v>43390</v>
      </c>
      <c r="B200" s="48">
        <v>37911</v>
      </c>
      <c r="C200"/>
      <c r="D200" s="49">
        <v>291.67</v>
      </c>
    </row>
    <row r="201" spans="1:4" ht="23.25">
      <c r="A201" s="227">
        <v>43391</v>
      </c>
      <c r="B201" s="48">
        <v>37912</v>
      </c>
      <c r="C201"/>
      <c r="D201" s="49">
        <v>291.57</v>
      </c>
    </row>
    <row r="202" spans="1:4" ht="23.25">
      <c r="A202" s="227">
        <v>43392</v>
      </c>
      <c r="B202" s="48">
        <v>37913</v>
      </c>
      <c r="C202"/>
      <c r="D202" s="49">
        <v>291.51</v>
      </c>
    </row>
    <row r="203" spans="1:4" ht="23.25">
      <c r="A203" s="227">
        <v>43393</v>
      </c>
      <c r="B203" s="48">
        <v>37914</v>
      </c>
      <c r="C203"/>
      <c r="D203" s="49">
        <v>291.7</v>
      </c>
    </row>
    <row r="204" spans="1:5" ht="23.25">
      <c r="A204" s="227">
        <v>43394</v>
      </c>
      <c r="B204" s="48">
        <v>37915</v>
      </c>
      <c r="C204"/>
      <c r="D204" s="49">
        <v>292.28</v>
      </c>
      <c r="E204" s="55"/>
    </row>
    <row r="205" spans="1:4" ht="23.25">
      <c r="A205" s="227">
        <v>43395</v>
      </c>
      <c r="B205" s="48">
        <v>37916</v>
      </c>
      <c r="C205"/>
      <c r="D205" s="49">
        <v>292.18</v>
      </c>
    </row>
    <row r="206" spans="1:4" ht="23.25">
      <c r="A206" s="227">
        <v>43396</v>
      </c>
      <c r="B206" s="48">
        <v>37917</v>
      </c>
      <c r="C206"/>
      <c r="D206" s="49">
        <v>291.99</v>
      </c>
    </row>
    <row r="207" spans="1:4" ht="23.25">
      <c r="A207" s="227">
        <v>43397</v>
      </c>
      <c r="B207" s="48">
        <v>37918</v>
      </c>
      <c r="C207"/>
      <c r="D207" s="49">
        <v>292.86</v>
      </c>
    </row>
    <row r="208" spans="1:4" ht="23.25">
      <c r="A208" s="227">
        <v>43398</v>
      </c>
      <c r="B208" s="48">
        <v>37919</v>
      </c>
      <c r="C208"/>
      <c r="D208" s="49">
        <v>292.42</v>
      </c>
    </row>
    <row r="209" spans="1:4" ht="23.25">
      <c r="A209" s="227">
        <v>43399</v>
      </c>
      <c r="B209" s="48">
        <v>37920</v>
      </c>
      <c r="C209"/>
      <c r="D209" s="49">
        <v>291.95</v>
      </c>
    </row>
    <row r="210" spans="1:4" ht="23.25">
      <c r="A210" s="227">
        <v>43400</v>
      </c>
      <c r="B210" s="48">
        <v>37921</v>
      </c>
      <c r="C210"/>
      <c r="D210" s="49">
        <v>291.78</v>
      </c>
    </row>
    <row r="211" spans="1:4" ht="23.25">
      <c r="A211" s="227">
        <v>43401</v>
      </c>
      <c r="B211" s="48">
        <v>37922</v>
      </c>
      <c r="C211"/>
      <c r="D211" s="49">
        <v>291.72</v>
      </c>
    </row>
    <row r="212" spans="1:4" ht="23.25">
      <c r="A212" s="227">
        <v>43402</v>
      </c>
      <c r="B212" s="48">
        <v>37923</v>
      </c>
      <c r="C212"/>
      <c r="D212" s="49">
        <v>291.68</v>
      </c>
    </row>
    <row r="213" spans="1:4" ht="23.25">
      <c r="A213" s="227">
        <v>43403</v>
      </c>
      <c r="B213" s="48">
        <v>37924</v>
      </c>
      <c r="C213"/>
      <c r="D213" s="49">
        <v>291.65</v>
      </c>
    </row>
    <row r="214" spans="1:4" ht="23.25">
      <c r="A214" s="227">
        <v>43404</v>
      </c>
      <c r="B214" s="48">
        <v>37925</v>
      </c>
      <c r="C214"/>
      <c r="D214" s="49">
        <v>291.92</v>
      </c>
    </row>
    <row r="215" spans="1:4" ht="23.25">
      <c r="A215" s="227">
        <v>43405</v>
      </c>
      <c r="B215" s="48">
        <v>37926</v>
      </c>
      <c r="C215"/>
      <c r="D215" s="49">
        <v>291.95</v>
      </c>
    </row>
    <row r="216" spans="1:4" ht="23.25">
      <c r="A216" s="227">
        <v>43406</v>
      </c>
      <c r="B216" s="48">
        <v>37927</v>
      </c>
      <c r="C216"/>
      <c r="D216" s="49">
        <v>291.66</v>
      </c>
    </row>
    <row r="217" spans="1:4" ht="23.25">
      <c r="A217" s="227">
        <v>43407</v>
      </c>
      <c r="B217" s="48">
        <v>37928</v>
      </c>
      <c r="C217"/>
      <c r="D217" s="49">
        <v>291.61</v>
      </c>
    </row>
    <row r="218" spans="1:4" ht="23.25">
      <c r="A218" s="227">
        <v>43408</v>
      </c>
      <c r="B218" s="48">
        <v>37929</v>
      </c>
      <c r="C218"/>
      <c r="D218" s="49">
        <v>291.59</v>
      </c>
    </row>
    <row r="219" spans="1:4" ht="23.25">
      <c r="A219" s="227">
        <v>43409</v>
      </c>
      <c r="B219" s="48">
        <v>37930</v>
      </c>
      <c r="C219"/>
      <c r="D219" s="49">
        <v>291.58</v>
      </c>
    </row>
    <row r="220" spans="1:5" ht="23.25">
      <c r="A220" s="227">
        <v>43410</v>
      </c>
      <c r="B220" s="48">
        <v>37931</v>
      </c>
      <c r="C220"/>
      <c r="D220" s="49">
        <v>291.56</v>
      </c>
      <c r="E220" s="50">
        <v>291.55</v>
      </c>
    </row>
    <row r="221" spans="1:4" ht="23.25">
      <c r="A221" s="227">
        <v>43411</v>
      </c>
      <c r="B221" s="48">
        <v>37932</v>
      </c>
      <c r="C221"/>
      <c r="D221" s="49">
        <v>291.51</v>
      </c>
    </row>
    <row r="222" spans="1:4" ht="23.25">
      <c r="A222" s="227">
        <v>43412</v>
      </c>
      <c r="B222" s="48">
        <v>37933</v>
      </c>
      <c r="C222"/>
      <c r="D222" s="49">
        <v>291.5</v>
      </c>
    </row>
    <row r="223" spans="1:4" ht="23.25">
      <c r="A223" s="227">
        <v>43413</v>
      </c>
      <c r="B223" s="48">
        <v>37934</v>
      </c>
      <c r="C223"/>
      <c r="D223" s="49">
        <v>291.49</v>
      </c>
    </row>
    <row r="224" spans="1:4" ht="23.25">
      <c r="A224" s="227">
        <v>43414</v>
      </c>
      <c r="B224" s="48">
        <v>37935</v>
      </c>
      <c r="C224"/>
      <c r="D224" s="49">
        <v>291.53</v>
      </c>
    </row>
    <row r="225" spans="1:4" ht="23.25">
      <c r="A225" s="227">
        <v>43415</v>
      </c>
      <c r="B225" s="48">
        <v>37936</v>
      </c>
      <c r="C225"/>
      <c r="D225" s="49">
        <v>291.73</v>
      </c>
    </row>
    <row r="226" spans="1:4" ht="23.25">
      <c r="A226" s="227">
        <v>43416</v>
      </c>
      <c r="B226" s="48">
        <v>37937</v>
      </c>
      <c r="C226"/>
      <c r="D226" s="49">
        <v>292.11</v>
      </c>
    </row>
    <row r="227" spans="1:5" ht="23.25">
      <c r="A227" s="227">
        <v>43417</v>
      </c>
      <c r="B227" s="48">
        <v>37938</v>
      </c>
      <c r="C227"/>
      <c r="D227" s="49">
        <v>292</v>
      </c>
      <c r="E227" s="50">
        <v>291.86</v>
      </c>
    </row>
    <row r="228" spans="1:4" ht="23.25">
      <c r="A228" s="227">
        <v>43418</v>
      </c>
      <c r="B228" s="48">
        <v>37939</v>
      </c>
      <c r="C228"/>
      <c r="D228" s="49">
        <v>291.73</v>
      </c>
    </row>
    <row r="229" spans="1:4" ht="23.25">
      <c r="A229" s="227">
        <v>43419</v>
      </c>
      <c r="B229" s="48">
        <v>37940</v>
      </c>
      <c r="C229"/>
      <c r="D229" s="49">
        <v>291.71</v>
      </c>
    </row>
    <row r="230" spans="1:4" ht="23.25">
      <c r="A230" s="227">
        <v>43420</v>
      </c>
      <c r="B230" s="48">
        <v>37941</v>
      </c>
      <c r="C230"/>
      <c r="D230" s="49">
        <v>291.63</v>
      </c>
    </row>
    <row r="231" spans="1:4" ht="23.25">
      <c r="A231" s="227">
        <v>43421</v>
      </c>
      <c r="B231" s="48">
        <v>37942</v>
      </c>
      <c r="C231"/>
      <c r="D231" s="49">
        <v>291.56</v>
      </c>
    </row>
    <row r="232" spans="1:4" ht="23.25">
      <c r="A232" s="227">
        <v>43422</v>
      </c>
      <c r="B232" s="48">
        <v>37943</v>
      </c>
      <c r="C232"/>
      <c r="D232" s="49">
        <v>291.53</v>
      </c>
    </row>
    <row r="233" spans="1:5" ht="23.25">
      <c r="A233" s="227">
        <v>43423</v>
      </c>
      <c r="B233" s="48">
        <v>37944</v>
      </c>
      <c r="C233"/>
      <c r="D233" s="49">
        <v>291.51</v>
      </c>
      <c r="E233" s="50">
        <v>291.5</v>
      </c>
    </row>
    <row r="234" spans="1:4" ht="23.25">
      <c r="A234" s="227">
        <v>43424</v>
      </c>
      <c r="B234" s="48">
        <v>37945</v>
      </c>
      <c r="C234"/>
      <c r="D234" s="49">
        <v>291.48</v>
      </c>
    </row>
    <row r="235" spans="1:4" ht="23.25">
      <c r="A235" s="227">
        <v>43425</v>
      </c>
      <c r="B235" s="48">
        <v>37946</v>
      </c>
      <c r="C235"/>
      <c r="D235" s="49">
        <v>291.47</v>
      </c>
    </row>
    <row r="236" spans="1:4" ht="23.25">
      <c r="A236" s="227">
        <v>43426</v>
      </c>
      <c r="B236" s="48">
        <v>37947</v>
      </c>
      <c r="C236"/>
      <c r="D236" s="49">
        <v>291.45</v>
      </c>
    </row>
    <row r="237" spans="1:4" ht="23.25">
      <c r="A237" s="227">
        <v>43427</v>
      </c>
      <c r="B237" s="48">
        <v>37948</v>
      </c>
      <c r="C237"/>
      <c r="D237" s="49">
        <v>291.44</v>
      </c>
    </row>
    <row r="238" spans="1:4" ht="23.25">
      <c r="A238" s="227">
        <v>43428</v>
      </c>
      <c r="B238" s="48">
        <v>37949</v>
      </c>
      <c r="C238"/>
      <c r="D238" s="49">
        <v>291.43</v>
      </c>
    </row>
    <row r="239" spans="1:4" ht="23.25">
      <c r="A239" s="227">
        <v>43429</v>
      </c>
      <c r="B239" s="48">
        <v>37950</v>
      </c>
      <c r="C239"/>
      <c r="D239" s="49">
        <v>291.42</v>
      </c>
    </row>
    <row r="240" spans="1:4" ht="23.25">
      <c r="A240" s="227">
        <v>43430</v>
      </c>
      <c r="B240" s="48">
        <v>37951</v>
      </c>
      <c r="C240"/>
      <c r="D240" s="49">
        <v>291.42</v>
      </c>
    </row>
    <row r="241" spans="1:4" ht="23.25">
      <c r="A241" s="227">
        <v>43431</v>
      </c>
      <c r="B241" s="48">
        <v>37952</v>
      </c>
      <c r="C241"/>
      <c r="D241" s="49">
        <v>291.39</v>
      </c>
    </row>
    <row r="242" spans="1:5" ht="23.25">
      <c r="A242" s="227">
        <v>43432</v>
      </c>
      <c r="B242" s="48">
        <v>37953</v>
      </c>
      <c r="C242"/>
      <c r="D242" s="49">
        <v>291.38</v>
      </c>
      <c r="E242" s="55"/>
    </row>
    <row r="243" spans="1:4" ht="23.25">
      <c r="A243" s="227">
        <v>43433</v>
      </c>
      <c r="B243" s="48">
        <v>37954</v>
      </c>
      <c r="C243"/>
      <c r="D243" s="49">
        <v>291.37</v>
      </c>
    </row>
    <row r="244" spans="1:4" ht="23.25">
      <c r="A244" s="227">
        <v>43434</v>
      </c>
      <c r="B244" s="48">
        <v>37955</v>
      </c>
      <c r="C244"/>
      <c r="D244" s="49">
        <v>291.38</v>
      </c>
    </row>
    <row r="245" spans="1:4" ht="23.25">
      <c r="A245" s="227">
        <v>43435</v>
      </c>
      <c r="B245" s="48">
        <v>37956</v>
      </c>
      <c r="C245"/>
      <c r="D245">
        <v>291.36</v>
      </c>
    </row>
    <row r="246" spans="1:4" ht="23.25">
      <c r="A246" s="227">
        <v>43436</v>
      </c>
      <c r="B246" s="48">
        <v>37957</v>
      </c>
      <c r="C246"/>
      <c r="D246">
        <v>291.36</v>
      </c>
    </row>
    <row r="247" spans="1:5" ht="23.25">
      <c r="A247" s="227">
        <v>43437</v>
      </c>
      <c r="B247" s="48">
        <v>37958</v>
      </c>
      <c r="C247"/>
      <c r="D247">
        <v>291.36</v>
      </c>
      <c r="E247" s="50">
        <v>291.35</v>
      </c>
    </row>
    <row r="248" spans="1:4" ht="23.25">
      <c r="A248" s="227">
        <v>43438</v>
      </c>
      <c r="B248" s="48">
        <v>37959</v>
      </c>
      <c r="C248"/>
      <c r="D248">
        <v>291.31</v>
      </c>
    </row>
    <row r="249" spans="1:4" ht="23.25">
      <c r="A249" s="227">
        <v>43439</v>
      </c>
      <c r="B249" s="48">
        <v>37960</v>
      </c>
      <c r="C249"/>
      <c r="D249">
        <v>291.31</v>
      </c>
    </row>
    <row r="250" spans="1:4" ht="23.25">
      <c r="A250" s="227">
        <v>43440</v>
      </c>
      <c r="B250" s="48">
        <v>37961</v>
      </c>
      <c r="C250"/>
      <c r="D250">
        <v>291.3</v>
      </c>
    </row>
    <row r="251" spans="1:4" ht="23.25">
      <c r="A251" s="227">
        <v>43441</v>
      </c>
      <c r="B251" s="48">
        <v>37962</v>
      </c>
      <c r="C251"/>
      <c r="D251">
        <v>291.29</v>
      </c>
    </row>
    <row r="252" spans="1:4" ht="23.25">
      <c r="A252" s="227">
        <v>43442</v>
      </c>
      <c r="B252" s="48">
        <v>37963</v>
      </c>
      <c r="C252"/>
      <c r="D252">
        <v>291.3</v>
      </c>
    </row>
    <row r="253" spans="1:4" ht="23.25">
      <c r="A253" s="227">
        <v>43443</v>
      </c>
      <c r="B253" s="48">
        <v>37964</v>
      </c>
      <c r="C253"/>
      <c r="D253">
        <v>291.3</v>
      </c>
    </row>
    <row r="254" spans="1:4" ht="23.25">
      <c r="A254" s="227">
        <v>43444</v>
      </c>
      <c r="B254" s="48">
        <v>37965</v>
      </c>
      <c r="C254"/>
      <c r="D254">
        <v>291.3</v>
      </c>
    </row>
    <row r="255" spans="1:5" ht="23.25">
      <c r="A255" s="227">
        <v>43445</v>
      </c>
      <c r="B255" s="48">
        <v>37966</v>
      </c>
      <c r="C255"/>
      <c r="D255">
        <v>291.29</v>
      </c>
      <c r="E255" s="50">
        <v>291.27</v>
      </c>
    </row>
    <row r="256" spans="1:4" ht="23.25">
      <c r="A256" s="227">
        <v>43446</v>
      </c>
      <c r="B256" s="48">
        <v>37967</v>
      </c>
      <c r="C256"/>
      <c r="D256">
        <v>291.34</v>
      </c>
    </row>
    <row r="257" spans="1:4" ht="23.25">
      <c r="A257" s="227">
        <v>43447</v>
      </c>
      <c r="B257" s="48">
        <v>37968</v>
      </c>
      <c r="C257"/>
      <c r="D257">
        <v>291.5</v>
      </c>
    </row>
    <row r="258" spans="1:4" ht="23.25">
      <c r="A258" s="227">
        <v>43448</v>
      </c>
      <c r="B258" s="48">
        <v>37969</v>
      </c>
      <c r="C258"/>
      <c r="D258">
        <v>291.37</v>
      </c>
    </row>
    <row r="259" spans="1:4" ht="23.25">
      <c r="A259" s="227">
        <v>43449</v>
      </c>
      <c r="B259" s="48">
        <v>37970</v>
      </c>
      <c r="C259"/>
      <c r="D259">
        <v>291.34</v>
      </c>
    </row>
    <row r="260" spans="1:4" ht="23.25">
      <c r="A260" s="227">
        <v>43450</v>
      </c>
      <c r="B260" s="48">
        <v>37971</v>
      </c>
      <c r="C260"/>
      <c r="D260">
        <v>291.32</v>
      </c>
    </row>
    <row r="261" spans="1:4" ht="23.25">
      <c r="A261" s="227">
        <v>43451</v>
      </c>
      <c r="B261" s="48">
        <v>37972</v>
      </c>
      <c r="C261"/>
      <c r="D261">
        <v>291.3</v>
      </c>
    </row>
    <row r="262" spans="1:5" ht="23.25">
      <c r="A262" s="227">
        <v>43452</v>
      </c>
      <c r="B262" s="48">
        <v>37973</v>
      </c>
      <c r="C262"/>
      <c r="D262">
        <v>291.27</v>
      </c>
      <c r="E262" s="50">
        <v>291.26</v>
      </c>
    </row>
    <row r="263" spans="1:4" ht="23.25">
      <c r="A263" s="227">
        <v>43453</v>
      </c>
      <c r="B263" s="48">
        <v>37974</v>
      </c>
      <c r="C263"/>
      <c r="D263">
        <v>291.26</v>
      </c>
    </row>
    <row r="264" spans="1:4" ht="23.25">
      <c r="A264" s="227">
        <v>43454</v>
      </c>
      <c r="B264" s="48">
        <v>37975</v>
      </c>
      <c r="C264"/>
      <c r="D264">
        <v>291.25</v>
      </c>
    </row>
    <row r="265" spans="1:4" ht="23.25">
      <c r="A265" s="227">
        <v>43455</v>
      </c>
      <c r="B265" s="48">
        <v>37976</v>
      </c>
      <c r="C265"/>
      <c r="D265">
        <v>291.25</v>
      </c>
    </row>
    <row r="266" spans="1:4" ht="23.25">
      <c r="A266" s="227">
        <v>43456</v>
      </c>
      <c r="B266" s="48">
        <v>37977</v>
      </c>
      <c r="C266"/>
      <c r="D266">
        <v>291.25</v>
      </c>
    </row>
    <row r="267" spans="1:4" ht="23.25">
      <c r="A267" s="227">
        <v>43457</v>
      </c>
      <c r="B267" s="48">
        <v>37978</v>
      </c>
      <c r="C267"/>
      <c r="D267">
        <v>291.24</v>
      </c>
    </row>
    <row r="268" spans="1:4" ht="23.25">
      <c r="A268" s="227">
        <v>43458</v>
      </c>
      <c r="B268" s="48">
        <v>37979</v>
      </c>
      <c r="C268"/>
      <c r="D268">
        <v>291.23</v>
      </c>
    </row>
    <row r="269" spans="1:4" ht="23.25">
      <c r="A269" s="227">
        <v>43459</v>
      </c>
      <c r="B269" s="48">
        <v>37980</v>
      </c>
      <c r="C269"/>
      <c r="D269">
        <v>291.23</v>
      </c>
    </row>
    <row r="270" spans="1:4" ht="23.25">
      <c r="A270" s="227">
        <v>43460</v>
      </c>
      <c r="B270" s="48">
        <v>37981</v>
      </c>
      <c r="C270"/>
      <c r="D270">
        <v>291.24</v>
      </c>
    </row>
    <row r="271" spans="1:4" ht="23.25">
      <c r="A271" s="227">
        <v>43461</v>
      </c>
      <c r="B271" s="48">
        <v>37982</v>
      </c>
      <c r="C271"/>
      <c r="D271">
        <v>291.25</v>
      </c>
    </row>
    <row r="272" spans="1:4" ht="23.25">
      <c r="A272" s="227">
        <v>43462</v>
      </c>
      <c r="B272" s="48">
        <v>37983</v>
      </c>
      <c r="C272"/>
      <c r="D272">
        <v>291.25</v>
      </c>
    </row>
    <row r="273" spans="1:4" ht="23.25">
      <c r="A273" s="227">
        <v>43463</v>
      </c>
      <c r="B273" s="48">
        <v>37984</v>
      </c>
      <c r="C273"/>
      <c r="D273">
        <v>291.43</v>
      </c>
    </row>
    <row r="274" spans="1:4" ht="23.25">
      <c r="A274" s="227">
        <v>43464</v>
      </c>
      <c r="B274" s="48">
        <v>37985</v>
      </c>
      <c r="C274"/>
      <c r="D274">
        <v>291.41</v>
      </c>
    </row>
    <row r="275" spans="1:5" ht="23.25">
      <c r="A275" s="227">
        <v>43465</v>
      </c>
      <c r="B275" s="48">
        <v>37986</v>
      </c>
      <c r="C275"/>
      <c r="D275">
        <v>291.34</v>
      </c>
      <c r="E275" s="55"/>
    </row>
    <row r="276" spans="1:4" ht="23.25">
      <c r="A276" s="227">
        <v>43466</v>
      </c>
      <c r="B276" s="48">
        <v>37987</v>
      </c>
      <c r="C276"/>
      <c r="D276" s="60">
        <v>291.33</v>
      </c>
    </row>
    <row r="277" spans="1:4" ht="23.25">
      <c r="A277" s="227">
        <v>43467</v>
      </c>
      <c r="B277" s="48">
        <v>37988</v>
      </c>
      <c r="C277"/>
      <c r="D277" s="60">
        <v>291.32</v>
      </c>
    </row>
    <row r="278" spans="1:4" ht="23.25">
      <c r="A278" s="227">
        <v>43468</v>
      </c>
      <c r="B278" s="48">
        <v>37989</v>
      </c>
      <c r="C278"/>
      <c r="D278" s="60">
        <v>291.31</v>
      </c>
    </row>
    <row r="279" spans="1:5" ht="23.25">
      <c r="A279" s="227">
        <v>43469</v>
      </c>
      <c r="B279" s="48">
        <v>37990</v>
      </c>
      <c r="C279"/>
      <c r="D279" s="60">
        <v>291.3</v>
      </c>
      <c r="E279" s="50">
        <v>291.31</v>
      </c>
    </row>
    <row r="280" spans="1:4" ht="23.25">
      <c r="A280" s="227">
        <v>43470</v>
      </c>
      <c r="B280" s="48">
        <v>37991</v>
      </c>
      <c r="C280"/>
      <c r="D280" s="60">
        <v>291.3</v>
      </c>
    </row>
    <row r="281" spans="1:4" ht="23.25">
      <c r="A281" s="227">
        <v>43471</v>
      </c>
      <c r="B281" s="48">
        <v>37992</v>
      </c>
      <c r="C281"/>
      <c r="D281" s="60">
        <v>291.27</v>
      </c>
    </row>
    <row r="282" spans="1:4" ht="23.25">
      <c r="A282" s="227">
        <v>43472</v>
      </c>
      <c r="B282" s="48">
        <v>37993</v>
      </c>
      <c r="C282"/>
      <c r="D282" s="60">
        <v>291.27</v>
      </c>
    </row>
    <row r="283" spans="1:4" ht="23.25">
      <c r="A283" s="227">
        <v>43473</v>
      </c>
      <c r="B283" s="48">
        <v>37994</v>
      </c>
      <c r="C283"/>
      <c r="D283" s="60">
        <v>291.82</v>
      </c>
    </row>
    <row r="284" spans="1:4" ht="23.25">
      <c r="A284" s="227">
        <v>43474</v>
      </c>
      <c r="B284" s="48">
        <v>37995</v>
      </c>
      <c r="C284"/>
      <c r="D284" s="60">
        <v>291.89</v>
      </c>
    </row>
    <row r="285" spans="1:4" ht="23.25">
      <c r="A285" s="227">
        <v>43475</v>
      </c>
      <c r="B285" s="48">
        <v>37996</v>
      </c>
      <c r="C285"/>
      <c r="D285" s="60">
        <v>291.65</v>
      </c>
    </row>
    <row r="286" spans="1:4" ht="23.25">
      <c r="A286" s="227">
        <v>43476</v>
      </c>
      <c r="B286" s="48">
        <v>37997</v>
      </c>
      <c r="C286"/>
      <c r="D286" s="60">
        <v>291.39</v>
      </c>
    </row>
    <row r="287" spans="1:4" ht="23.25">
      <c r="A287" s="227">
        <v>43477</v>
      </c>
      <c r="B287" s="48">
        <v>37998</v>
      </c>
      <c r="C287"/>
      <c r="D287" s="60">
        <v>291.3</v>
      </c>
    </row>
    <row r="288" spans="1:4" ht="23.25">
      <c r="A288" s="227">
        <v>43478</v>
      </c>
      <c r="B288" s="48">
        <v>37999</v>
      </c>
      <c r="C288"/>
      <c r="D288" s="60">
        <v>291.26</v>
      </c>
    </row>
    <row r="289" spans="1:4" ht="23.25">
      <c r="A289" s="227">
        <v>43479</v>
      </c>
      <c r="B289" s="48">
        <v>38000</v>
      </c>
      <c r="C289"/>
      <c r="D289" s="60">
        <v>291.22</v>
      </c>
    </row>
    <row r="290" spans="1:5" ht="23.25">
      <c r="A290" s="227">
        <v>43480</v>
      </c>
      <c r="B290" s="48">
        <v>38001</v>
      </c>
      <c r="C290"/>
      <c r="D290" s="60">
        <v>291.2</v>
      </c>
      <c r="E290" s="50">
        <v>291.2</v>
      </c>
    </row>
    <row r="291" spans="1:4" ht="23.25">
      <c r="A291" s="227">
        <v>43481</v>
      </c>
      <c r="B291" s="48">
        <v>38002</v>
      </c>
      <c r="C291"/>
      <c r="D291" s="60">
        <v>291.22</v>
      </c>
    </row>
    <row r="292" spans="1:4" ht="23.25">
      <c r="A292" s="227">
        <v>43482</v>
      </c>
      <c r="B292" s="48">
        <v>38003</v>
      </c>
      <c r="C292"/>
      <c r="D292" s="60">
        <v>291.19</v>
      </c>
    </row>
    <row r="293" spans="1:4" ht="23.25">
      <c r="A293" s="227">
        <v>43483</v>
      </c>
      <c r="B293" s="48">
        <v>38004</v>
      </c>
      <c r="C293"/>
      <c r="D293" s="60">
        <v>291.2</v>
      </c>
    </row>
    <row r="294" spans="1:4" ht="23.25">
      <c r="A294" s="227">
        <v>43484</v>
      </c>
      <c r="B294" s="48">
        <v>38005</v>
      </c>
      <c r="C294"/>
      <c r="D294" s="60">
        <v>291.19</v>
      </c>
    </row>
    <row r="295" spans="1:4" ht="23.25">
      <c r="A295" s="227">
        <v>43485</v>
      </c>
      <c r="B295" s="48">
        <v>38006</v>
      </c>
      <c r="C295"/>
      <c r="D295" s="60">
        <v>291.15</v>
      </c>
    </row>
    <row r="296" spans="1:4" ht="23.25">
      <c r="A296" s="227">
        <v>43486</v>
      </c>
      <c r="B296" s="48">
        <v>38007</v>
      </c>
      <c r="C296"/>
      <c r="D296" s="60">
        <v>291.16</v>
      </c>
    </row>
    <row r="297" spans="1:4" ht="23.25">
      <c r="A297" s="227">
        <v>43487</v>
      </c>
      <c r="B297" s="48">
        <v>38008</v>
      </c>
      <c r="C297"/>
      <c r="D297" s="60">
        <v>291.15</v>
      </c>
    </row>
    <row r="298" spans="1:4" ht="23.25">
      <c r="A298" s="227">
        <v>43488</v>
      </c>
      <c r="B298" s="48">
        <v>38009</v>
      </c>
      <c r="C298"/>
      <c r="D298" s="60">
        <v>291.19</v>
      </c>
    </row>
    <row r="299" spans="1:5" ht="23.25">
      <c r="A299" s="227">
        <v>43489</v>
      </c>
      <c r="B299" s="48">
        <v>38010</v>
      </c>
      <c r="C299"/>
      <c r="D299" s="60">
        <v>291.18</v>
      </c>
      <c r="E299" s="50">
        <v>291.16</v>
      </c>
    </row>
    <row r="300" spans="1:4" ht="23.25">
      <c r="A300" s="227">
        <v>43490</v>
      </c>
      <c r="B300" s="48">
        <v>38011</v>
      </c>
      <c r="C300"/>
      <c r="D300" s="60">
        <v>291.12</v>
      </c>
    </row>
    <row r="301" spans="1:4" ht="23.25">
      <c r="A301" s="227">
        <v>43491</v>
      </c>
      <c r="B301" s="48">
        <v>38012</v>
      </c>
      <c r="C301"/>
      <c r="D301" s="60">
        <v>291.14</v>
      </c>
    </row>
    <row r="302" spans="1:4" ht="23.25">
      <c r="A302" s="227">
        <v>43492</v>
      </c>
      <c r="B302" s="48">
        <v>38013</v>
      </c>
      <c r="C302"/>
      <c r="D302" s="60">
        <v>291.14</v>
      </c>
    </row>
    <row r="303" spans="1:4" ht="23.25">
      <c r="A303" s="227">
        <v>43493</v>
      </c>
      <c r="B303" s="48">
        <v>38014</v>
      </c>
      <c r="C303"/>
      <c r="D303" s="60">
        <v>291.13</v>
      </c>
    </row>
    <row r="304" spans="1:4" ht="23.25">
      <c r="A304" s="227">
        <v>43494</v>
      </c>
      <c r="B304" s="48">
        <v>38015</v>
      </c>
      <c r="C304"/>
      <c r="D304" s="49">
        <v>291.13</v>
      </c>
    </row>
    <row r="305" spans="1:4" ht="23.25">
      <c r="A305" s="227">
        <v>43495</v>
      </c>
      <c r="B305" s="48">
        <v>38016</v>
      </c>
      <c r="C305"/>
      <c r="D305" s="49">
        <v>291.14</v>
      </c>
    </row>
    <row r="306" spans="1:4" ht="23.25">
      <c r="A306" s="227">
        <v>43496</v>
      </c>
      <c r="B306" s="48">
        <v>38017</v>
      </c>
      <c r="C306"/>
      <c r="D306" s="49">
        <v>291.12</v>
      </c>
    </row>
    <row r="307" spans="1:4" ht="23.25">
      <c r="A307" s="227">
        <v>43497</v>
      </c>
      <c r="B307" s="48">
        <v>38018</v>
      </c>
      <c r="C307"/>
      <c r="D307" s="49">
        <v>291.12</v>
      </c>
    </row>
    <row r="308" spans="1:4" ht="23.25">
      <c r="A308" s="227">
        <v>43498</v>
      </c>
      <c r="B308" s="48">
        <v>38019</v>
      </c>
      <c r="C308"/>
      <c r="D308" s="49">
        <v>291.12</v>
      </c>
    </row>
    <row r="309" spans="1:4" ht="23.25">
      <c r="A309" s="227">
        <v>43499</v>
      </c>
      <c r="B309" s="48">
        <v>38020</v>
      </c>
      <c r="C309"/>
      <c r="D309" s="49">
        <v>291.12</v>
      </c>
    </row>
    <row r="310" spans="1:4" ht="23.25">
      <c r="A310" s="227">
        <v>43500</v>
      </c>
      <c r="B310" s="48">
        <v>38021</v>
      </c>
      <c r="C310"/>
      <c r="D310" s="49">
        <v>291.11</v>
      </c>
    </row>
    <row r="311" spans="1:5" ht="23.25">
      <c r="A311" s="227">
        <v>43501</v>
      </c>
      <c r="B311" s="48">
        <v>38022</v>
      </c>
      <c r="C311"/>
      <c r="D311" s="49">
        <v>291.11</v>
      </c>
      <c r="E311" s="50">
        <v>291.11</v>
      </c>
    </row>
    <row r="312" spans="1:4" ht="23.25">
      <c r="A312" s="227">
        <v>43502</v>
      </c>
      <c r="B312" s="48">
        <v>38023</v>
      </c>
      <c r="C312"/>
      <c r="D312" s="49">
        <v>291.11</v>
      </c>
    </row>
    <row r="313" spans="1:4" ht="23.25">
      <c r="A313" s="227">
        <v>43503</v>
      </c>
      <c r="B313" s="48">
        <v>38024</v>
      </c>
      <c r="C313"/>
      <c r="D313" s="49">
        <v>291.11</v>
      </c>
    </row>
    <row r="314" spans="1:4" ht="23.25">
      <c r="A314" s="227">
        <v>43504</v>
      </c>
      <c r="B314" s="48">
        <v>38025</v>
      </c>
      <c r="C314"/>
      <c r="D314" s="49">
        <v>291.11</v>
      </c>
    </row>
    <row r="315" spans="1:4" ht="23.25">
      <c r="A315" s="227">
        <v>43505</v>
      </c>
      <c r="B315" s="48">
        <v>38026</v>
      </c>
      <c r="C315"/>
      <c r="D315" s="49">
        <v>291.13</v>
      </c>
    </row>
    <row r="316" spans="1:4" ht="23.25">
      <c r="A316" s="227">
        <v>43506</v>
      </c>
      <c r="B316" s="48">
        <v>38027</v>
      </c>
      <c r="C316"/>
      <c r="D316" s="49">
        <v>291.13</v>
      </c>
    </row>
    <row r="317" spans="1:5" ht="23.25">
      <c r="A317" s="227">
        <v>43507</v>
      </c>
      <c r="B317" s="48">
        <v>38028</v>
      </c>
      <c r="C317"/>
      <c r="D317" s="49">
        <v>291.12</v>
      </c>
      <c r="E317" s="50">
        <v>291.08</v>
      </c>
    </row>
    <row r="318" spans="1:4" ht="23.25">
      <c r="A318" s="227">
        <v>43508</v>
      </c>
      <c r="B318" s="48">
        <v>38029</v>
      </c>
      <c r="C318"/>
      <c r="D318" s="49">
        <v>291.11</v>
      </c>
    </row>
    <row r="319" spans="1:4" ht="23.25">
      <c r="A319" s="227">
        <v>43509</v>
      </c>
      <c r="B319" s="48">
        <v>38030</v>
      </c>
      <c r="C319"/>
      <c r="D319" s="49">
        <v>291.11</v>
      </c>
    </row>
    <row r="320" spans="1:4" ht="23.25">
      <c r="A320" s="227">
        <v>43510</v>
      </c>
      <c r="B320" s="48">
        <v>38031</v>
      </c>
      <c r="C320"/>
      <c r="D320" s="49">
        <v>291.11</v>
      </c>
    </row>
    <row r="321" spans="1:14" ht="23.25">
      <c r="A321" s="227">
        <v>43511</v>
      </c>
      <c r="B321" s="48">
        <v>38032</v>
      </c>
      <c r="C321"/>
      <c r="D321" s="49">
        <v>291.11</v>
      </c>
      <c r="N321" s="51">
        <v>0.07</v>
      </c>
    </row>
    <row r="322" spans="1:4" ht="23.25">
      <c r="A322" s="227">
        <v>43512</v>
      </c>
      <c r="B322" s="48">
        <v>38033</v>
      </c>
      <c r="C322"/>
      <c r="D322" s="49">
        <v>291.11</v>
      </c>
    </row>
    <row r="323" spans="1:4" ht="23.25">
      <c r="A323" s="227">
        <v>43513</v>
      </c>
      <c r="B323" s="48">
        <v>38034</v>
      </c>
      <c r="C323"/>
      <c r="D323" s="49">
        <v>291.11</v>
      </c>
    </row>
    <row r="324" spans="1:5" ht="23.25">
      <c r="A324" s="227">
        <v>43514</v>
      </c>
      <c r="B324" s="48">
        <v>38035</v>
      </c>
      <c r="C324"/>
      <c r="D324" s="49">
        <v>291.11</v>
      </c>
      <c r="E324" s="50">
        <v>291.09</v>
      </c>
    </row>
    <row r="325" spans="1:4" ht="23.25">
      <c r="A325" s="227">
        <v>43515</v>
      </c>
      <c r="B325" s="48">
        <v>38036</v>
      </c>
      <c r="C325"/>
      <c r="D325" s="49">
        <v>291.09</v>
      </c>
    </row>
    <row r="326" spans="1:4" ht="23.25">
      <c r="A326" s="227">
        <v>43516</v>
      </c>
      <c r="B326" s="48">
        <v>38037</v>
      </c>
      <c r="C326"/>
      <c r="D326" s="49">
        <v>291.08</v>
      </c>
    </row>
    <row r="327" spans="1:4" ht="23.25">
      <c r="A327" s="227">
        <v>43517</v>
      </c>
      <c r="B327" s="48">
        <v>38038</v>
      </c>
      <c r="C327"/>
      <c r="D327" s="49">
        <v>291.08</v>
      </c>
    </row>
    <row r="328" spans="1:4" ht="23.25">
      <c r="A328" s="227">
        <v>43518</v>
      </c>
      <c r="B328" s="48">
        <v>38039</v>
      </c>
      <c r="C328"/>
      <c r="D328" s="49">
        <v>291.08</v>
      </c>
    </row>
    <row r="329" spans="1:4" ht="23.25">
      <c r="A329" s="227">
        <v>43519</v>
      </c>
      <c r="B329" s="48">
        <v>38040</v>
      </c>
      <c r="C329"/>
      <c r="D329" s="49">
        <v>291.08</v>
      </c>
    </row>
    <row r="330" spans="1:4" ht="23.25">
      <c r="A330" s="227">
        <v>43520</v>
      </c>
      <c r="B330" s="48">
        <v>38041</v>
      </c>
      <c r="C330"/>
      <c r="D330" s="49">
        <v>291.08</v>
      </c>
    </row>
    <row r="331" spans="1:4" ht="23.25">
      <c r="A331" s="227">
        <v>43521</v>
      </c>
      <c r="B331" s="48">
        <v>38042</v>
      </c>
      <c r="C331"/>
      <c r="D331" s="49">
        <v>291.08</v>
      </c>
    </row>
    <row r="332" spans="1:5" ht="23.25">
      <c r="A332" s="227">
        <v>43522</v>
      </c>
      <c r="B332" s="48">
        <v>38043</v>
      </c>
      <c r="C332"/>
      <c r="D332" s="49">
        <v>291.08</v>
      </c>
      <c r="E332" s="55"/>
    </row>
    <row r="333" spans="1:4" ht="23.25">
      <c r="A333" s="227">
        <v>43523</v>
      </c>
      <c r="B333" s="48">
        <v>38044</v>
      </c>
      <c r="C333"/>
      <c r="D333" s="49">
        <v>291.08</v>
      </c>
    </row>
    <row r="334" spans="1:4" ht="23.25">
      <c r="A334" s="227">
        <v>43524</v>
      </c>
      <c r="B334" s="48">
        <v>38045</v>
      </c>
      <c r="C334"/>
      <c r="D334" s="49">
        <v>291.08</v>
      </c>
    </row>
    <row r="335" spans="1:4" ht="23.25">
      <c r="A335" s="227">
        <v>43525</v>
      </c>
      <c r="B335" s="48">
        <v>38046</v>
      </c>
      <c r="C335"/>
      <c r="D335" s="49">
        <v>291.08</v>
      </c>
    </row>
    <row r="336" spans="1:5" ht="23.25">
      <c r="A336" s="227">
        <v>43526</v>
      </c>
      <c r="B336" s="48">
        <v>38047</v>
      </c>
      <c r="C336"/>
      <c r="D336" s="49">
        <v>291.08</v>
      </c>
      <c r="E336" s="49"/>
    </row>
    <row r="337" spans="1:4" ht="23.25">
      <c r="A337" s="227">
        <v>43527</v>
      </c>
      <c r="B337" s="48">
        <v>38048</v>
      </c>
      <c r="C337"/>
      <c r="D337" s="49">
        <v>291.08</v>
      </c>
    </row>
    <row r="338" spans="1:4" ht="23.25">
      <c r="A338" s="227">
        <v>43528</v>
      </c>
      <c r="B338" s="48">
        <v>38049</v>
      </c>
      <c r="C338"/>
      <c r="D338" s="49">
        <v>291.08</v>
      </c>
    </row>
    <row r="339" spans="1:5" ht="23.25">
      <c r="A339" s="227">
        <v>43529</v>
      </c>
      <c r="B339" s="48">
        <v>38050</v>
      </c>
      <c r="C339"/>
      <c r="D339" s="49">
        <v>291.08</v>
      </c>
      <c r="E339" s="50">
        <v>291.07</v>
      </c>
    </row>
    <row r="340" spans="1:4" ht="23.25">
      <c r="A340" s="227">
        <v>43530</v>
      </c>
      <c r="B340" s="48">
        <v>38051</v>
      </c>
      <c r="C340"/>
      <c r="D340" s="49">
        <v>291.07</v>
      </c>
    </row>
    <row r="341" spans="1:4" ht="23.25">
      <c r="A341" s="227">
        <v>43531</v>
      </c>
      <c r="B341" s="48">
        <v>38052</v>
      </c>
      <c r="C341"/>
      <c r="D341" s="49">
        <v>291.07</v>
      </c>
    </row>
    <row r="342" spans="1:4" ht="23.25">
      <c r="A342" s="227">
        <v>43532</v>
      </c>
      <c r="B342" s="48">
        <v>38053</v>
      </c>
      <c r="C342"/>
      <c r="D342" s="49">
        <v>291.07</v>
      </c>
    </row>
    <row r="343" spans="1:4" ht="23.25">
      <c r="A343" s="227">
        <v>43533</v>
      </c>
      <c r="B343" s="48">
        <v>38054</v>
      </c>
      <c r="C343"/>
      <c r="D343" s="49">
        <v>291.07</v>
      </c>
    </row>
    <row r="344" spans="1:4" ht="23.25">
      <c r="A344" s="227">
        <v>43534</v>
      </c>
      <c r="B344" s="48">
        <v>38055</v>
      </c>
      <c r="C344"/>
      <c r="D344" s="49">
        <v>291.07</v>
      </c>
    </row>
    <row r="345" spans="1:4" ht="23.25">
      <c r="A345" s="227">
        <v>43535</v>
      </c>
      <c r="B345" s="48">
        <v>38056</v>
      </c>
      <c r="C345"/>
      <c r="D345" s="49">
        <v>291.07</v>
      </c>
    </row>
    <row r="346" spans="1:4" ht="23.25">
      <c r="A346" s="227">
        <v>43536</v>
      </c>
      <c r="B346" s="48">
        <v>38057</v>
      </c>
      <c r="C346"/>
      <c r="D346" s="49">
        <v>291.07</v>
      </c>
    </row>
    <row r="347" spans="1:5" ht="23.25">
      <c r="A347" s="227">
        <v>43537</v>
      </c>
      <c r="B347" s="48">
        <v>38058</v>
      </c>
      <c r="C347"/>
      <c r="D347" s="49">
        <v>291.07</v>
      </c>
      <c r="E347" s="50">
        <v>291.02</v>
      </c>
    </row>
    <row r="348" spans="1:4" ht="23.25">
      <c r="A348" s="227">
        <v>43538</v>
      </c>
      <c r="B348" s="48">
        <v>38059</v>
      </c>
      <c r="C348"/>
      <c r="D348" s="49">
        <v>291.02</v>
      </c>
    </row>
    <row r="349" spans="1:4" ht="23.25">
      <c r="A349" s="227">
        <v>43539</v>
      </c>
      <c r="B349" s="48">
        <v>38060</v>
      </c>
      <c r="C349"/>
      <c r="D349" s="49">
        <v>291.02</v>
      </c>
    </row>
    <row r="350" spans="1:4" ht="23.25">
      <c r="A350" s="227">
        <v>43540</v>
      </c>
      <c r="B350" s="48">
        <v>38061</v>
      </c>
      <c r="C350"/>
      <c r="D350" s="49">
        <v>291.02</v>
      </c>
    </row>
    <row r="351" spans="1:4" ht="23.25">
      <c r="A351" s="227">
        <v>43541</v>
      </c>
      <c r="B351" s="48">
        <v>38062</v>
      </c>
      <c r="C351"/>
      <c r="D351" s="49">
        <v>291.02</v>
      </c>
    </row>
    <row r="352" spans="1:4" ht="23.25">
      <c r="A352" s="227">
        <v>43542</v>
      </c>
      <c r="B352" s="48">
        <v>38063</v>
      </c>
      <c r="C352"/>
      <c r="D352" s="49">
        <v>291.02</v>
      </c>
    </row>
    <row r="353" spans="1:5" ht="23.25">
      <c r="A353" s="227">
        <v>43543</v>
      </c>
      <c r="B353" s="48">
        <v>38064</v>
      </c>
      <c r="C353"/>
      <c r="D353" s="49">
        <v>291.05</v>
      </c>
      <c r="E353" s="50">
        <v>291.05</v>
      </c>
    </row>
    <row r="354" spans="1:4" ht="23.25">
      <c r="A354" s="227">
        <v>43544</v>
      </c>
      <c r="B354" s="48">
        <v>38065</v>
      </c>
      <c r="C354"/>
      <c r="D354" s="49">
        <v>291.04</v>
      </c>
    </row>
    <row r="355" spans="1:4" ht="23.25">
      <c r="A355" s="227">
        <v>43545</v>
      </c>
      <c r="B355" s="48">
        <v>38066</v>
      </c>
      <c r="C355"/>
      <c r="D355" s="49">
        <v>291.03</v>
      </c>
    </row>
    <row r="356" spans="1:4" ht="23.25">
      <c r="A356" s="227">
        <v>43546</v>
      </c>
      <c r="B356" s="48">
        <v>38067</v>
      </c>
      <c r="C356"/>
      <c r="D356" s="49">
        <v>291.04</v>
      </c>
    </row>
    <row r="357" spans="1:4" ht="23.25">
      <c r="A357" s="227">
        <v>43547</v>
      </c>
      <c r="B357" s="48">
        <v>38068</v>
      </c>
      <c r="C357"/>
      <c r="D357" s="49">
        <v>291.03</v>
      </c>
    </row>
    <row r="358" spans="1:4" ht="23.25">
      <c r="A358" s="227">
        <v>43548</v>
      </c>
      <c r="B358" s="48">
        <v>38069</v>
      </c>
      <c r="C358"/>
      <c r="D358" s="49">
        <v>291.03</v>
      </c>
    </row>
    <row r="359" spans="1:4" ht="23.25">
      <c r="A359" s="227">
        <v>43549</v>
      </c>
      <c r="B359" s="48">
        <v>38070</v>
      </c>
      <c r="C359"/>
      <c r="D359" s="49">
        <v>291.03</v>
      </c>
    </row>
    <row r="360" spans="1:4" ht="23.25">
      <c r="A360" s="227">
        <v>43550</v>
      </c>
      <c r="B360" s="48">
        <v>38071</v>
      </c>
      <c r="C360"/>
      <c r="D360" s="49">
        <v>291.03</v>
      </c>
    </row>
    <row r="361" spans="1:4" ht="23.25">
      <c r="A361" s="227">
        <v>43551</v>
      </c>
      <c r="B361" s="48">
        <v>38072</v>
      </c>
      <c r="C361"/>
      <c r="D361" s="49">
        <v>291.04</v>
      </c>
    </row>
    <row r="362" spans="1:4" ht="23.25">
      <c r="A362" s="227">
        <v>43552</v>
      </c>
      <c r="B362" s="48">
        <v>38073</v>
      </c>
      <c r="C362"/>
      <c r="D362" s="49">
        <v>291.49</v>
      </c>
    </row>
    <row r="363" spans="1:4" ht="23.25">
      <c r="A363" s="227">
        <v>43553</v>
      </c>
      <c r="B363" s="48">
        <v>38074</v>
      </c>
      <c r="C363"/>
      <c r="D363" s="49">
        <v>291.55</v>
      </c>
    </row>
    <row r="364" spans="1:4" ht="23.25">
      <c r="A364" s="227">
        <v>43554</v>
      </c>
      <c r="B364" s="48">
        <v>38075</v>
      </c>
      <c r="C364"/>
      <c r="D364" s="49">
        <v>291.45</v>
      </c>
    </row>
    <row r="365" spans="1:4" ht="23.25">
      <c r="A365" s="227">
        <v>43555</v>
      </c>
      <c r="B365" s="48">
        <v>38076</v>
      </c>
      <c r="C365"/>
      <c r="D365" s="49">
        <v>291.46</v>
      </c>
    </row>
    <row r="366" spans="1:4" ht="23.25">
      <c r="A366" s="227">
        <v>43556</v>
      </c>
      <c r="B366" s="48">
        <v>38077</v>
      </c>
      <c r="C366"/>
      <c r="D366" s="49">
        <v>291.46</v>
      </c>
    </row>
    <row r="367" ht="21">
      <c r="E367" s="51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2004-10-29T02:50:33Z</cp:lastPrinted>
  <dcterms:created xsi:type="dcterms:W3CDTF">1998-06-29T08:23:08Z</dcterms:created>
  <dcterms:modified xsi:type="dcterms:W3CDTF">2019-06-07T03:42:37Z</dcterms:modified>
  <cp:category/>
  <cp:version/>
  <cp:contentType/>
  <cp:contentStatus/>
</cp:coreProperties>
</file>